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pgsrv01\FileShare01\NetScanner_SecondFloor\TOP\2017- REZ.CHASTI\"/>
    </mc:Choice>
  </mc:AlternateContent>
  <bookViews>
    <workbookView xWindow="480" yWindow="315" windowWidth="18195" windowHeight="11580"/>
  </bookViews>
  <sheets>
    <sheet name="Sheet1" sheetId="1" r:id="rId1"/>
    <sheet name="Sheet3" sheetId="3" r:id="rId2"/>
  </sheets>
  <definedNames>
    <definedName name="_23.3.">Sheet1!$C$142:$C$149</definedName>
    <definedName name="_xlnm._FilterDatabase" localSheetId="0" hidden="1">Sheet1!$A$5:$O$255</definedName>
    <definedName name="_xlnm._FilterDatabase" localSheetId="1" hidden="1">Sheet3!$A$3:$O$163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H53" i="1" l="1"/>
  <c r="H52" i="1"/>
  <c r="I115" i="1"/>
  <c r="K162" i="3" l="1"/>
  <c r="I107" i="1"/>
  <c r="I254" i="1"/>
  <c r="I149" i="1"/>
  <c r="I148" i="1"/>
  <c r="I147" i="1"/>
  <c r="I146" i="1"/>
  <c r="I145" i="1"/>
  <c r="I144" i="1"/>
  <c r="I143" i="1"/>
  <c r="I134" i="1" l="1"/>
  <c r="I255" i="1" l="1"/>
  <c r="I36" i="1"/>
  <c r="K254" i="1" l="1"/>
  <c r="E272" i="1" s="1"/>
  <c r="I104" i="1"/>
  <c r="I103" i="1"/>
  <c r="I252" i="1" l="1"/>
  <c r="I251" i="1"/>
  <c r="I223" i="1" l="1"/>
  <c r="I222" i="1"/>
  <c r="I86" i="1" l="1"/>
  <c r="I60" i="1"/>
  <c r="I59" i="1"/>
  <c r="I34" i="1"/>
  <c r="I35" i="1"/>
  <c r="I33" i="1" l="1"/>
  <c r="I207" i="1" l="1"/>
  <c r="I206" i="1"/>
  <c r="I31" i="1"/>
  <c r="K205" i="1" l="1"/>
  <c r="I6" i="1"/>
  <c r="I250" i="1"/>
  <c r="I249" i="1"/>
  <c r="I181" i="1"/>
  <c r="I182" i="1"/>
  <c r="I154" i="1"/>
  <c r="I161" i="1"/>
  <c r="I237" i="1"/>
  <c r="I236" i="1"/>
  <c r="I235" i="1"/>
  <c r="I234" i="1"/>
  <c r="I233" i="1"/>
  <c r="I232" i="1"/>
  <c r="I247" i="1"/>
  <c r="I246" i="1"/>
  <c r="I245" i="1"/>
  <c r="I244" i="1"/>
  <c r="I243" i="1"/>
  <c r="I82" i="1"/>
  <c r="I79" i="1"/>
  <c r="I78" i="1"/>
  <c r="I77" i="1"/>
  <c r="I76" i="1"/>
  <c r="I75" i="1"/>
  <c r="I74" i="1"/>
  <c r="H81" i="1"/>
  <c r="I81" i="1" s="1"/>
  <c r="H80" i="1"/>
  <c r="I61" i="1"/>
  <c r="I48" i="1"/>
  <c r="I49" i="1"/>
  <c r="I50" i="1"/>
  <c r="I51" i="1"/>
  <c r="I53" i="1"/>
  <c r="I52" i="1"/>
  <c r="I113" i="1"/>
  <c r="I80" i="1" l="1"/>
  <c r="H73" i="1" s="1"/>
  <c r="H46" i="1" s="1"/>
  <c r="I46" i="1" s="1"/>
  <c r="H47" i="1"/>
  <c r="I47" i="1" s="1"/>
  <c r="H242" i="1"/>
  <c r="H45" i="1" l="1"/>
  <c r="I45" i="1" s="1"/>
  <c r="E267" i="1"/>
  <c r="I248" i="1" l="1"/>
  <c r="I242" i="1"/>
  <c r="K230" i="1" s="1"/>
  <c r="I241" i="1"/>
  <c r="I240" i="1"/>
  <c r="I239" i="1"/>
  <c r="I229" i="1"/>
  <c r="I228" i="1"/>
  <c r="I226" i="1"/>
  <c r="I225" i="1"/>
  <c r="I221" i="1"/>
  <c r="I220" i="1"/>
  <c r="I219" i="1"/>
  <c r="I218" i="1"/>
  <c r="I217" i="1"/>
  <c r="I216" i="1"/>
  <c r="I215" i="1"/>
  <c r="I210" i="1"/>
  <c r="I204" i="1"/>
  <c r="I203" i="1"/>
  <c r="I202" i="1"/>
  <c r="I201" i="1"/>
  <c r="I200" i="1"/>
  <c r="I199" i="1"/>
  <c r="I198" i="1"/>
  <c r="I196" i="1"/>
  <c r="I195" i="1"/>
  <c r="I190" i="1"/>
  <c r="I189" i="1"/>
  <c r="I188" i="1"/>
  <c r="I186" i="1"/>
  <c r="I185" i="1"/>
  <c r="I184" i="1"/>
  <c r="I183" i="1"/>
  <c r="I179" i="1"/>
  <c r="I178" i="1"/>
  <c r="I177" i="1"/>
  <c r="I175" i="1"/>
  <c r="I174" i="1"/>
  <c r="I173" i="1"/>
  <c r="I172" i="1"/>
  <c r="I171" i="1"/>
  <c r="I169" i="1"/>
  <c r="I168" i="1"/>
  <c r="I167" i="1"/>
  <c r="I166" i="1"/>
  <c r="I165" i="1"/>
  <c r="I162" i="1"/>
  <c r="I160" i="1"/>
  <c r="I159" i="1"/>
  <c r="I158" i="1"/>
  <c r="I157" i="1"/>
  <c r="I156" i="1"/>
  <c r="I155" i="1"/>
  <c r="I153" i="1"/>
  <c r="I152" i="1"/>
  <c r="I151" i="1"/>
  <c r="I142" i="1"/>
  <c r="I141" i="1"/>
  <c r="I140" i="1"/>
  <c r="I138" i="1"/>
  <c r="I137" i="1"/>
  <c r="I136" i="1"/>
  <c r="I133" i="1"/>
  <c r="I132" i="1"/>
  <c r="I131" i="1"/>
  <c r="I129" i="1"/>
  <c r="I128" i="1"/>
  <c r="I126" i="1"/>
  <c r="I125" i="1"/>
  <c r="I124" i="1"/>
  <c r="I123" i="1"/>
  <c r="I122" i="1"/>
  <c r="I121" i="1"/>
  <c r="I120" i="1"/>
  <c r="I119" i="1"/>
  <c r="I118" i="1"/>
  <c r="I117" i="1"/>
  <c r="I116" i="1"/>
  <c r="I112" i="1"/>
  <c r="I111" i="1"/>
  <c r="I110" i="1"/>
  <c r="I109" i="1"/>
  <c r="I102" i="1"/>
  <c r="I101" i="1"/>
  <c r="I99" i="1"/>
  <c r="I98" i="1"/>
  <c r="I96" i="1"/>
  <c r="I95" i="1"/>
  <c r="I92" i="1"/>
  <c r="I91" i="1"/>
  <c r="I89" i="1"/>
  <c r="I88" i="1"/>
  <c r="I85" i="1"/>
  <c r="I84" i="1"/>
  <c r="J82" i="1"/>
  <c r="J80" i="1"/>
  <c r="J81" i="1"/>
  <c r="I72" i="1"/>
  <c r="I71" i="1"/>
  <c r="I68" i="1"/>
  <c r="I67" i="1"/>
  <c r="I66" i="1"/>
  <c r="I64" i="1"/>
  <c r="I63" i="1"/>
  <c r="I58" i="1"/>
  <c r="I57" i="1"/>
  <c r="I56" i="1"/>
  <c r="I55" i="1"/>
  <c r="J53" i="1"/>
  <c r="J52" i="1"/>
  <c r="I38" i="1"/>
  <c r="I32" i="1"/>
  <c r="I30" i="1"/>
  <c r="I27" i="1"/>
  <c r="I25" i="1"/>
  <c r="I24" i="1"/>
  <c r="I23" i="1"/>
  <c r="I22" i="1"/>
  <c r="I20" i="1"/>
  <c r="I19" i="1"/>
  <c r="I17" i="1"/>
  <c r="I16" i="1"/>
  <c r="I12" i="1"/>
  <c r="I10" i="1"/>
  <c r="I9" i="1"/>
  <c r="I7" i="1"/>
  <c r="K180" i="1" l="1"/>
  <c r="E263" i="1" s="1"/>
  <c r="K238" i="1"/>
  <c r="K208" i="1"/>
  <c r="E268" i="1" s="1"/>
  <c r="K4" i="1"/>
  <c r="E258" i="1" s="1"/>
  <c r="K93" i="1"/>
  <c r="E262" i="1" s="1"/>
  <c r="K224" i="1"/>
  <c r="E269" i="1" s="1"/>
  <c r="K194" i="1"/>
  <c r="E265" i="1" s="1"/>
  <c r="K37" i="1"/>
  <c r="E259" i="1" s="1"/>
  <c r="K197" i="1"/>
  <c r="K187" i="1"/>
  <c r="E264" i="1" s="1"/>
  <c r="E270" i="1"/>
  <c r="I73" i="1" l="1"/>
  <c r="E271" i="1"/>
  <c r="K69" i="1" l="1"/>
  <c r="K44" i="1"/>
  <c r="E261" i="1"/>
  <c r="E266" i="1" l="1"/>
  <c r="E260" i="1"/>
  <c r="H274" i="1" l="1"/>
</calcChain>
</file>

<file path=xl/sharedStrings.xml><?xml version="1.0" encoding="utf-8"?>
<sst xmlns="http://schemas.openxmlformats.org/spreadsheetml/2006/main" count="1743" uniqueCount="447">
  <si>
    <t>№</t>
  </si>
  <si>
    <t>Наименование на детайла</t>
  </si>
  <si>
    <t>Стоков №</t>
  </si>
  <si>
    <t>Мярка</t>
  </si>
  <si>
    <t>I</t>
  </si>
  <si>
    <t>Помпи</t>
  </si>
  <si>
    <t>-</t>
  </si>
  <si>
    <t>Сливна помпа</t>
  </si>
  <si>
    <t>1.</t>
  </si>
  <si>
    <t>Вал (сливна помпа- Укр.)</t>
  </si>
  <si>
    <t>Бр.</t>
  </si>
  <si>
    <t>2.</t>
  </si>
  <si>
    <t>3.</t>
  </si>
  <si>
    <t>Салникова втулка за сливна помпа</t>
  </si>
  <si>
    <t>Дестилатна помпа</t>
  </si>
  <si>
    <t xml:space="preserve">Вал за дестилатна помпа </t>
  </si>
  <si>
    <t>Втулка защитна за дестилатна помпа</t>
  </si>
  <si>
    <t>Мрежова помпа</t>
  </si>
  <si>
    <t>Вал – комплект с гайки</t>
  </si>
  <si>
    <t>Компл.</t>
  </si>
  <si>
    <t>Гайка (M35 x 1,5)</t>
  </si>
  <si>
    <t>Бр/компл.</t>
  </si>
  <si>
    <t>Гайка (M35 x 1,5) с фаска</t>
  </si>
  <si>
    <t>Гайка (M39 x 1,5)</t>
  </si>
  <si>
    <t>Пръстен уплътняващ</t>
  </si>
  <si>
    <t xml:space="preserve">Втулка защитна на Д200-95 </t>
  </si>
  <si>
    <t>Помпа ав. добавка</t>
  </si>
  <si>
    <t>Вал</t>
  </si>
  <si>
    <t>Втулка защитна</t>
  </si>
  <si>
    <t>Помпа добавъчна вода</t>
  </si>
  <si>
    <t>Втулка предпазна</t>
  </si>
  <si>
    <t>4.</t>
  </si>
  <si>
    <t>Дистанционна втулка</t>
  </si>
  <si>
    <t>Други</t>
  </si>
  <si>
    <t>Риза задна за ПЕП</t>
  </si>
  <si>
    <t>II</t>
  </si>
  <si>
    <t>Дроселиращо устройство-комплект</t>
  </si>
  <si>
    <t>Тяло</t>
  </si>
  <si>
    <t>Бленда I</t>
  </si>
  <si>
    <t>Бленда II</t>
  </si>
  <si>
    <t>Тръба</t>
  </si>
  <si>
    <t>III</t>
  </si>
  <si>
    <t>ПСВ</t>
  </si>
  <si>
    <t>Съединител зъбен за ПСВ-комплект</t>
  </si>
  <si>
    <t>Гилза зъбчата-дясна</t>
  </si>
  <si>
    <t>Гилза зъбчата-лява</t>
  </si>
  <si>
    <t>Фланец към зъбен съединител</t>
  </si>
  <si>
    <t>Пръстен притискащ към з. с-л</t>
  </si>
  <si>
    <t>5.</t>
  </si>
  <si>
    <t>Втулка зъбчата на съед. зъб.</t>
  </si>
  <si>
    <t>6.</t>
  </si>
  <si>
    <t>Капачка (към зъбен съединител)</t>
  </si>
  <si>
    <t>7.</t>
  </si>
  <si>
    <t>8.</t>
  </si>
  <si>
    <t>Допълнителни към ПСВ</t>
  </si>
  <si>
    <t>Планки</t>
  </si>
  <si>
    <t>Планка почистваща лява</t>
  </si>
  <si>
    <t>Планка почистваща дясна</t>
  </si>
  <si>
    <t>Валове</t>
  </si>
  <si>
    <t>Вал задвижващ</t>
  </si>
  <si>
    <t>Вал поддържащ</t>
  </si>
  <si>
    <t>Вал натяжен</t>
  </si>
  <si>
    <t>IV</t>
  </si>
  <si>
    <t>ДСВ</t>
  </si>
  <si>
    <t xml:space="preserve">Части съединител еласт. </t>
  </si>
  <si>
    <t>Диск I</t>
  </si>
  <si>
    <t>Диск II</t>
  </si>
  <si>
    <t>12.</t>
  </si>
  <si>
    <t xml:space="preserve">Съединител зъбен за ДСВ-комплект </t>
  </si>
  <si>
    <t>Полумуфа</t>
  </si>
  <si>
    <t>Фланец</t>
  </si>
  <si>
    <t>Втулка зъбчата</t>
  </si>
  <si>
    <t>Гилза зъбчата</t>
  </si>
  <si>
    <t>Капачка</t>
  </si>
  <si>
    <t>Втулка фиксираща ср. щифт</t>
  </si>
  <si>
    <t>Срязващ щифт</t>
  </si>
  <si>
    <t>9.</t>
  </si>
  <si>
    <t>Капачка (съединител зъбен)</t>
  </si>
  <si>
    <t>Допълнителни към ДСВ</t>
  </si>
  <si>
    <t>Винт &amp; гайка</t>
  </si>
  <si>
    <t>Винт (за ножа)</t>
  </si>
  <si>
    <t>Гайка регулираща</t>
  </si>
  <si>
    <t>Валове за ДСВ</t>
  </si>
  <si>
    <t>Вал междинен</t>
  </si>
  <si>
    <t>V</t>
  </si>
  <si>
    <t>Части Арматура</t>
  </si>
  <si>
    <t>ВП 7</t>
  </si>
  <si>
    <t>Щок за ВП – Dу 225; Pу 230</t>
  </si>
  <si>
    <t>Гайка за главина на ВП 7</t>
  </si>
  <si>
    <t>ГПЗ</t>
  </si>
  <si>
    <t>Щок за ГПЗ</t>
  </si>
  <si>
    <t>Гайка</t>
  </si>
  <si>
    <t>БРОУ</t>
  </si>
  <si>
    <t>ЩОК Задвижка Dу175, Pу140 БРОУ</t>
  </si>
  <si>
    <t>Запорни клапани Dу25 &amp; Dу50</t>
  </si>
  <si>
    <t>Стержен за запорен клапан Dу 25</t>
  </si>
  <si>
    <t>Стержен за запорен клапан Dу 50</t>
  </si>
  <si>
    <t>Щокове &amp; Стержени</t>
  </si>
  <si>
    <t>Щок за импулсен клапан на ОП</t>
  </si>
  <si>
    <t>Щок за импулсен клапан на ППХ</t>
  </si>
  <si>
    <t>Щок Dу 50</t>
  </si>
  <si>
    <t>Стержен Dу 15</t>
  </si>
  <si>
    <t>Стержен Dу 20; Pу140-230</t>
  </si>
  <si>
    <t>Щок на регулатора на РОУ-С1</t>
  </si>
  <si>
    <t>Щок за Ду 50  ъгъл 30º</t>
  </si>
  <si>
    <t>Щок за Ду 50  ъгъл 20º</t>
  </si>
  <si>
    <t>10.</t>
  </si>
  <si>
    <t>Стержен регулиращ Ду 50- Sempel</t>
  </si>
  <si>
    <t>11.</t>
  </si>
  <si>
    <t>Щок РПК 3</t>
  </si>
  <si>
    <t>Щок РПК 2</t>
  </si>
  <si>
    <t>Задвижка собствен кондензат</t>
  </si>
  <si>
    <t>Гайка за Ду 150; Ру 250</t>
  </si>
  <si>
    <t>Импулсни клапани – др.</t>
  </si>
  <si>
    <t>Клапан импулсен на ОП</t>
  </si>
  <si>
    <t>Гайки</t>
  </si>
  <si>
    <t>Гайка за Ду 200; Ру 40</t>
  </si>
  <si>
    <t>Гайка за Ду 400; Ру 25</t>
  </si>
  <si>
    <t>Гайка за КРЦ Ду250; Ру16</t>
  </si>
  <si>
    <t>Шпилки</t>
  </si>
  <si>
    <t>Шпилка за Ду 100</t>
  </si>
  <si>
    <t>Шпилка за импулс ОП</t>
  </si>
  <si>
    <t>Прокладки</t>
  </si>
  <si>
    <t>Прокладка  зъбчата</t>
  </si>
  <si>
    <t>Прокладка баланс ППХ ф280</t>
  </si>
  <si>
    <t>Прокладка възвр. кл. ГПЗ ф 67</t>
  </si>
  <si>
    <t>Шайби подложни</t>
  </si>
  <si>
    <t>Подложна шайба за ВП Dy250 Py230</t>
  </si>
  <si>
    <t>А = 1,5</t>
  </si>
  <si>
    <t>А = 2</t>
  </si>
  <si>
    <t>А = 2,5</t>
  </si>
  <si>
    <t>А = 3</t>
  </si>
  <si>
    <t>А = 3,5</t>
  </si>
  <si>
    <t>Подложна шайба за ГПЗ Dy250 Py140</t>
  </si>
  <si>
    <t>Подложна шайба за Dy100</t>
  </si>
  <si>
    <t>А = 1 ÷ 1,5</t>
  </si>
  <si>
    <t>25.13</t>
  </si>
  <si>
    <t>VI</t>
  </si>
  <si>
    <t>ERs &amp;00</t>
  </si>
  <si>
    <t>Клин осигурителен</t>
  </si>
  <si>
    <t>Болт верижен</t>
  </si>
  <si>
    <t>Шайба дистанционна</t>
  </si>
  <si>
    <t>Вилка (Турнодозер ДЕТ250 М2)</t>
  </si>
  <si>
    <t>Колело за ролка на карета</t>
  </si>
  <si>
    <t>VII</t>
  </si>
  <si>
    <t>Куки</t>
  </si>
  <si>
    <t>Кука за гирлянди на ГТЛ- голяма</t>
  </si>
  <si>
    <t>Кука за гирлянди на ГТЛ- малка</t>
  </si>
  <si>
    <t>Планка на звено съединително</t>
  </si>
  <si>
    <t>Ос на звено съединително</t>
  </si>
  <si>
    <t>VIII</t>
  </si>
  <si>
    <t>Тапи</t>
  </si>
  <si>
    <t>Тапа за колектор на ЕКО I и II</t>
  </si>
  <si>
    <t>Тапа за МПП</t>
  </si>
  <si>
    <t>IX</t>
  </si>
  <si>
    <t>Палец</t>
  </si>
  <si>
    <t>Ø 8</t>
  </si>
  <si>
    <t>Ø 10</t>
  </si>
  <si>
    <t>Ø 14</t>
  </si>
  <si>
    <t>Ø 18</t>
  </si>
  <si>
    <t>Ø 24</t>
  </si>
  <si>
    <t>Ø 30</t>
  </si>
  <si>
    <t>Ø 38</t>
  </si>
  <si>
    <t>X</t>
  </si>
  <si>
    <t>XI</t>
  </si>
  <si>
    <t>Вентилатори</t>
  </si>
  <si>
    <t>ВРГВ</t>
  </si>
  <si>
    <t>Вал-комплект</t>
  </si>
  <si>
    <t>Гайка кръгла</t>
  </si>
  <si>
    <t>Гайка специална</t>
  </si>
  <si>
    <t>МВ</t>
  </si>
  <si>
    <t>Болт фундаментен</t>
  </si>
  <si>
    <t>Болт</t>
  </si>
  <si>
    <t>Палци за съединител еласт.</t>
  </si>
  <si>
    <t>Шайба</t>
  </si>
  <si>
    <t>Гайка коронна</t>
  </si>
  <si>
    <t>Гайка М 64</t>
  </si>
  <si>
    <t>XII</t>
  </si>
  <si>
    <t>Шлакодробилка</t>
  </si>
  <si>
    <t>Диск на ексцентричен съедин.</t>
  </si>
  <si>
    <t>Полусъединител</t>
  </si>
  <si>
    <t>Съединител еластич. – сб. чертеж</t>
  </si>
  <si>
    <t>XIII</t>
  </si>
  <si>
    <t>ХШО</t>
  </si>
  <si>
    <t>Винт</t>
  </si>
  <si>
    <t>Болт М42х3</t>
  </si>
  <si>
    <t>Гайка коронна ( М42х3)</t>
  </si>
  <si>
    <t>XIV</t>
  </si>
  <si>
    <t>Въглеподаване</t>
  </si>
  <si>
    <t>Вал на плугов разтоварач</t>
  </si>
  <si>
    <t xml:space="preserve">Гайка за плугов разтоварач </t>
  </si>
  <si>
    <t>Ос за ходово колело на  КRS</t>
  </si>
  <si>
    <t>КРС/Съединител за ходов редуктор</t>
  </si>
  <si>
    <t>Буфер (към редуктора)</t>
  </si>
  <si>
    <t>Главина (към ел. двигателя)</t>
  </si>
  <si>
    <t>Пръстен палцов</t>
  </si>
  <si>
    <t>Тампон 16х40х28 TGL34 30-56</t>
  </si>
  <si>
    <t>Ос за паразитна предавка КРС</t>
  </si>
  <si>
    <t>Колело червячно z=85  m=2</t>
  </si>
  <si>
    <t>Ед. Цена
лева</t>
  </si>
  <si>
    <t>Общо 
лева</t>
  </si>
  <si>
    <t>№ по 
контр.мен.</t>
  </si>
  <si>
    <t>1.1.</t>
  </si>
  <si>
    <t>1.3.</t>
  </si>
  <si>
    <t>2.1.</t>
  </si>
  <si>
    <t>2.2.</t>
  </si>
  <si>
    <t>3.1.</t>
  </si>
  <si>
    <t>3.2.</t>
  </si>
  <si>
    <t>3.3.</t>
  </si>
  <si>
    <t>4.2.</t>
  </si>
  <si>
    <t>4.1.</t>
  </si>
  <si>
    <t>5.1.</t>
  </si>
  <si>
    <t>5.2.</t>
  </si>
  <si>
    <t>5.3.</t>
  </si>
  <si>
    <t>5.4.</t>
  </si>
  <si>
    <t>6.2.</t>
  </si>
  <si>
    <t>6.3.</t>
  </si>
  <si>
    <t>6.4.</t>
  </si>
  <si>
    <t>6.5.</t>
  </si>
  <si>
    <t>8.1.</t>
  </si>
  <si>
    <t>8.2.</t>
  </si>
  <si>
    <t>8.3.</t>
  </si>
  <si>
    <t>8.4.</t>
  </si>
  <si>
    <t>9.1.</t>
  </si>
  <si>
    <t>9.2.</t>
  </si>
  <si>
    <t>10.1.</t>
  </si>
  <si>
    <t>10.2.</t>
  </si>
  <si>
    <t>10.3.</t>
  </si>
  <si>
    <t>11.1.</t>
  </si>
  <si>
    <t>11.2.</t>
  </si>
  <si>
    <t>12.1.</t>
  </si>
  <si>
    <t>12.2.</t>
  </si>
  <si>
    <t>13.1.</t>
  </si>
  <si>
    <t>13.2.</t>
  </si>
  <si>
    <t>14.1.</t>
  </si>
  <si>
    <t>14.2.</t>
  </si>
  <si>
    <t>15.1.</t>
  </si>
  <si>
    <t>15.2.</t>
  </si>
  <si>
    <t>16.1.</t>
  </si>
  <si>
    <t>16.2.</t>
  </si>
  <si>
    <t>17.1.</t>
  </si>
  <si>
    <t>17.2.</t>
  </si>
  <si>
    <t>18.1.</t>
  </si>
  <si>
    <t>18.2.</t>
  </si>
  <si>
    <t>18.3.</t>
  </si>
  <si>
    <t>18.4.</t>
  </si>
  <si>
    <t>19.10.</t>
  </si>
  <si>
    <t>19.11.</t>
  </si>
  <si>
    <t>19.12.</t>
  </si>
  <si>
    <t>20.1.</t>
  </si>
  <si>
    <t>20.2.</t>
  </si>
  <si>
    <t>21.1.</t>
  </si>
  <si>
    <t>21.2.</t>
  </si>
  <si>
    <t>21.3.</t>
  </si>
  <si>
    <t>22.1.</t>
  </si>
  <si>
    <t>22.2.</t>
  </si>
  <si>
    <t>22.3.</t>
  </si>
  <si>
    <t>24.10.</t>
  </si>
  <si>
    <t>25.10.</t>
  </si>
  <si>
    <t>25.11.</t>
  </si>
  <si>
    <t>25.12.</t>
  </si>
  <si>
    <t>27.1.</t>
  </si>
  <si>
    <t>27.2.</t>
  </si>
  <si>
    <t>27.3.</t>
  </si>
  <si>
    <t>27.4.</t>
  </si>
  <si>
    <t>27.5.</t>
  </si>
  <si>
    <t>27.6.</t>
  </si>
  <si>
    <t>28.1.</t>
  </si>
  <si>
    <t>28.2.</t>
  </si>
  <si>
    <t>28.3.</t>
  </si>
  <si>
    <t>29.1.</t>
  </si>
  <si>
    <t>30.1.</t>
  </si>
  <si>
    <t>30.3.</t>
  </si>
  <si>
    <t>30.4.</t>
  </si>
  <si>
    <t>30.5.</t>
  </si>
  <si>
    <t>30.6.</t>
  </si>
  <si>
    <t>30.7.</t>
  </si>
  <si>
    <t xml:space="preserve">                                                                                         ОБЩА СУМА</t>
  </si>
  <si>
    <t>Шайба спирачна за съединител 
ЕПС35.5-01</t>
  </si>
  <si>
    <t>6.1.</t>
  </si>
  <si>
    <t>Вал междинен на ПЕП</t>
  </si>
  <si>
    <t>---</t>
  </si>
  <si>
    <t>Вал  90TUFWP1011</t>
  </si>
  <si>
    <t>Втулка на вал  междинен за ПЕП</t>
  </si>
  <si>
    <t>8.5.</t>
  </si>
  <si>
    <t xml:space="preserve">Тяло лагерно за лагер № 3522 </t>
  </si>
  <si>
    <t>18.5.</t>
  </si>
  <si>
    <t>Плоча присъединителна за 
задвижка DN300 PN16</t>
  </si>
  <si>
    <t>Прокладка за Баланс ППХ – 
ф310/270/3,5</t>
  </si>
  <si>
    <t>Прокладка баланс ОП ф184</t>
  </si>
  <si>
    <t>Прокладка импулсен кл. РОУ ф49,б-2/2,5/3кт</t>
  </si>
  <si>
    <t>Прокладка импулсен кл. РОУ ф55,б-2/2,5/3кт</t>
  </si>
  <si>
    <t>Прокладка импулсен кл. РОУ ф58,б-2/2,5/3кт</t>
  </si>
  <si>
    <t>24.11.</t>
  </si>
  <si>
    <t>24.12.</t>
  </si>
  <si>
    <t>ПРОКЛАДКА ОБРАТЕН КЛ. ПАРООТБОР 2А</t>
  </si>
  <si>
    <t>Прокладка за РОУ 140/8 – ОК –ф335/388</t>
  </si>
  <si>
    <t>Прокладка за големия фланец на 
впръск II</t>
  </si>
  <si>
    <t>Към Съединител карданов</t>
  </si>
  <si>
    <t>Вилка ( на карданов съединител )-ж</t>
  </si>
  <si>
    <t>Вилка ( на карданов съединител )-м</t>
  </si>
  <si>
    <t>Бр./компл.</t>
  </si>
  <si>
    <t>Коли
чество</t>
  </si>
  <si>
    <t>Щифт срязващ към съединит. 
предпазен</t>
  </si>
  <si>
    <t>Втулка за палец към предпазен 
съединител</t>
  </si>
  <si>
    <t>--------</t>
  </si>
  <si>
    <t>-------</t>
  </si>
  <si>
    <t>------</t>
  </si>
  <si>
    <t>Гайка за запорен клапан (Sempell)
   Dу 50</t>
  </si>
  <si>
    <t>Гайка за запорен клапан (Sempell) 
   Dу 25</t>
  </si>
  <si>
    <t>Щок за регулатор на охлаждаща 
вода за маслоохладители на ТА</t>
  </si>
  <si>
    <t>Стержен за Ду 150; Ру 250 –Отв.Ø10 
да не се пробива</t>
  </si>
  <si>
    <t>Седло ППГ Клапан импулсен Ду25х1,
 р-4 Мра t=245º</t>
  </si>
  <si>
    <t>Тарелка ППГ Клапан импулсен 
 Ду25х1, р-4 Мра t=245º</t>
  </si>
  <si>
    <t>Звено съединително за гирлянди 
на ГТЛ</t>
  </si>
  <si>
    <t>Звено съединително за гирлянди 
на ГТЛ-спецификация</t>
  </si>
  <si>
    <t>Заготовка за втулка лагерна за КП  I 
степен</t>
  </si>
  <si>
    <t>Вал – помпи доб. Води Розов 
кладенец</t>
  </si>
  <si>
    <t>Уплътнителен пръстен за помпа 
доб. вода</t>
  </si>
  <si>
    <t>Шайба наклонена за кофова верига</t>
  </si>
  <si>
    <t>Салник на газоохлаждаща помпа 
за 3Бл.</t>
  </si>
  <si>
    <t>ТА Болтове куплиращи</t>
  </si>
  <si>
    <t>30.2.</t>
  </si>
  <si>
    <t xml:space="preserve">Болт куплиращ за съединители на 
РСН-РНН </t>
  </si>
  <si>
    <t xml:space="preserve">Болт куплиращ за съединители на 
РНН-РГ </t>
  </si>
  <si>
    <t>31.1.</t>
  </si>
  <si>
    <t>31.2.</t>
  </si>
  <si>
    <t xml:space="preserve">Дроселиращо устройство рециркулация на ПЕП  </t>
  </si>
  <si>
    <t xml:space="preserve">Дроселиращо устройство рециркулация на ПЕП-спецификация  </t>
  </si>
  <si>
    <t>6.6.</t>
  </si>
  <si>
    <t>6.7.</t>
  </si>
  <si>
    <t>Втулка защитна - 1</t>
  </si>
  <si>
    <t>19.01.</t>
  </si>
  <si>
    <t>19.02.</t>
  </si>
  <si>
    <t>19.03.</t>
  </si>
  <si>
    <t>19.04.</t>
  </si>
  <si>
    <t>19.05.</t>
  </si>
  <si>
    <t>19.06.</t>
  </si>
  <si>
    <t>19.07.</t>
  </si>
  <si>
    <t>19.08.</t>
  </si>
  <si>
    <t>19.09.</t>
  </si>
  <si>
    <t>24.01.</t>
  </si>
  <si>
    <t>24.02.</t>
  </si>
  <si>
    <t>24.03.</t>
  </si>
  <si>
    <t>24.04.</t>
  </si>
  <si>
    <t>24.05.</t>
  </si>
  <si>
    <t>24.06.</t>
  </si>
  <si>
    <t>24.07.</t>
  </si>
  <si>
    <t>24.08.</t>
  </si>
  <si>
    <t>24.09.</t>
  </si>
  <si>
    <t>25.01.</t>
  </si>
  <si>
    <t>25.02.</t>
  </si>
  <si>
    <t>25.03.</t>
  </si>
  <si>
    <t>25.04.</t>
  </si>
  <si>
    <t>25.05.</t>
  </si>
  <si>
    <t>25.06.</t>
  </si>
  <si>
    <t>25.07.</t>
  </si>
  <si>
    <t>25.08.</t>
  </si>
  <si>
    <t>25.09.</t>
  </si>
  <si>
    <t>36.4.</t>
  </si>
  <si>
    <t>36.5.</t>
  </si>
  <si>
    <t>36.6.</t>
  </si>
  <si>
    <t>35.1.</t>
  </si>
  <si>
    <t>35.2.</t>
  </si>
  <si>
    <t>34.1.</t>
  </si>
  <si>
    <t>34.2.</t>
  </si>
  <si>
    <t>33.7.</t>
  </si>
  <si>
    <t>33.6.</t>
  </si>
  <si>
    <t>33.5.</t>
  </si>
  <si>
    <t>33.1.</t>
  </si>
  <si>
    <t>33.2.</t>
  </si>
  <si>
    <t>33.3.</t>
  </si>
  <si>
    <t>33.4.</t>
  </si>
  <si>
    <t>32.1.</t>
  </si>
  <si>
    <t>29.2.</t>
  </si>
  <si>
    <t>6.8.</t>
  </si>
  <si>
    <t>Преход 1 "С" задвижка DN300, Pn16</t>
  </si>
  <si>
    <t>Преход 2 "С" задвижка DN300, Pn16</t>
  </si>
  <si>
    <t>8.6.</t>
  </si>
  <si>
    <t>8.7.</t>
  </si>
  <si>
    <t>Диск 1 за съединител на ПСВ</t>
  </si>
  <si>
    <t>Диск 2 за съединител на ПСВ</t>
  </si>
  <si>
    <t>12.3.</t>
  </si>
  <si>
    <t xml:space="preserve">Ос за верига сребкова ДСВ  </t>
  </si>
  <si>
    <t>33.8.</t>
  </si>
  <si>
    <t>33.9.</t>
  </si>
  <si>
    <t>Болт шарнирен за вратата на МВ</t>
  </si>
  <si>
    <t>Гърбица Люк ф450</t>
  </si>
  <si>
    <r>
      <t xml:space="preserve">Звено съединително  </t>
    </r>
    <r>
      <rPr>
        <sz val="9"/>
        <color theme="1"/>
        <rFont val="AIGDT"/>
        <charset val="2"/>
      </rPr>
      <t xml:space="preserve">n </t>
    </r>
    <r>
      <rPr>
        <sz val="10"/>
        <color theme="1"/>
        <rFont val="Calibri"/>
        <family val="2"/>
        <charset val="204"/>
        <scheme val="minor"/>
      </rPr>
      <t>20 за гирлянд</t>
    </r>
  </si>
  <si>
    <r>
      <t xml:space="preserve">Струйник за маркуч   </t>
    </r>
    <r>
      <rPr>
        <sz val="9"/>
        <color theme="1"/>
        <rFont val="AIGDT"/>
        <charset val="2"/>
      </rPr>
      <t>n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40 </t>
    </r>
  </si>
  <si>
    <r>
      <t xml:space="preserve">Съединител за маркуч   </t>
    </r>
    <r>
      <rPr>
        <sz val="9"/>
        <color rgb="FF000000"/>
        <rFont val="AIGDT"/>
        <charset val="2"/>
      </rPr>
      <t>n</t>
    </r>
    <r>
      <rPr>
        <sz val="10"/>
        <color rgb="FF000000"/>
        <rFont val="Calibri"/>
        <family val="2"/>
        <charset val="204"/>
      </rPr>
      <t xml:space="preserve"> 40 </t>
    </r>
  </si>
  <si>
    <t>17.3.</t>
  </si>
  <si>
    <t>Шибър регулиращ за РОУ 140/8</t>
  </si>
  <si>
    <t>17.4.</t>
  </si>
  <si>
    <t xml:space="preserve">ПЕП/гайка М120х3 </t>
  </si>
  <si>
    <t>37.01.</t>
  </si>
  <si>
    <t>37.02.</t>
  </si>
  <si>
    <t>37.03.</t>
  </si>
  <si>
    <t>37.04.</t>
  </si>
  <si>
    <t>37.05.</t>
  </si>
  <si>
    <t>37.07.</t>
  </si>
  <si>
    <t>37.08.</t>
  </si>
  <si>
    <t>37.09.</t>
  </si>
  <si>
    <t>XV</t>
  </si>
  <si>
    <t>Допълнителни</t>
  </si>
  <si>
    <t>38.1</t>
  </si>
  <si>
    <t>36.3.</t>
  </si>
  <si>
    <t>36.2.</t>
  </si>
  <si>
    <t>36.1.</t>
  </si>
  <si>
    <t>37.06.</t>
  </si>
  <si>
    <t>38.2</t>
  </si>
  <si>
    <t>Стомана- ср. Цена [лв./кг. ]</t>
  </si>
  <si>
    <t>Клинкет на рег.клапан пусков байпас –
 комплект с планки</t>
  </si>
  <si>
    <t>Клинкет на рег.клапан пусков 
байпас</t>
  </si>
  <si>
    <t>Планка</t>
  </si>
  <si>
    <t>21.4.</t>
  </si>
  <si>
    <t>Втулка нов модел</t>
  </si>
  <si>
    <t>Шпилка М42х4,5 РКСН 3 и 4</t>
  </si>
  <si>
    <t>Болт М48х5 за РКСН 3 и 4</t>
  </si>
  <si>
    <t>Гайка М42х4,5  РКСН 3 и 4</t>
  </si>
  <si>
    <t xml:space="preserve">Гайка М48х5  </t>
  </si>
  <si>
    <t>Шпилка М48х5 L245</t>
  </si>
  <si>
    <t>Шпилка М48х5 с квадрат 27</t>
  </si>
  <si>
    <t>Винт М12 с фрезенкова глава за АСК ВН</t>
  </si>
  <si>
    <t>23.01.</t>
  </si>
  <si>
    <t>23.02.</t>
  </si>
  <si>
    <t>23.03.</t>
  </si>
  <si>
    <t>23.04.</t>
  </si>
  <si>
    <t>23.05.</t>
  </si>
  <si>
    <t>23.06.</t>
  </si>
  <si>
    <t>23.07.</t>
  </si>
  <si>
    <t>23.08.</t>
  </si>
  <si>
    <t>23.09.</t>
  </si>
  <si>
    <t>23.10.</t>
  </si>
  <si>
    <t>ч.ч.</t>
  </si>
  <si>
    <t>КРЪСТАЧКА ЗА СЪЕД.КАРД</t>
  </si>
  <si>
    <t>кг.</t>
  </si>
  <si>
    <t>лв./ч.ч.
[лв./кг. ]</t>
  </si>
  <si>
    <t>17.5.</t>
  </si>
  <si>
    <t>САВАК ЗАДВ.РЕГУЛ. НА БРОУ 
40MAN01AA001</t>
  </si>
  <si>
    <t>Човеко /машино/-часове  [лв./час ]</t>
  </si>
  <si>
    <t>6.9.</t>
  </si>
  <si>
    <t>Шпилка за импулсен клапан ППХ</t>
  </si>
  <si>
    <t>Прокладка за ПЕП</t>
  </si>
  <si>
    <t xml:space="preserve">
Количествена сметка
/Ценово предложение/
</t>
  </si>
  <si>
    <r>
      <t xml:space="preserve">Упътване за попълване на офертата:
       </t>
    </r>
    <r>
      <rPr>
        <sz val="11"/>
        <color theme="1"/>
        <rFont val="Calibri"/>
        <family val="2"/>
        <charset val="204"/>
        <scheme val="minor"/>
      </rPr>
      <t xml:space="preserve">Файлът е защитен, като за въвеждане са позволени само клетките оцветени в залено. Въведени са формули, които пресмятат цените на съставните части - предимно съединителите и общата цена на всички резервни части. В търга ще вземат участие само  фирми, които са попълнили файла коректно. </t>
    </r>
  </si>
  <si>
    <r>
      <t xml:space="preserve">Упътване за попълване на офертата:
       </t>
    </r>
    <r>
      <rPr>
        <sz val="11"/>
        <color theme="1"/>
        <rFont val="Calibri"/>
        <family val="2"/>
        <charset val="204"/>
        <scheme val="minor"/>
      </rPr>
      <t xml:space="preserve">Файлът е защитен, като за въвеждане са позволени само клетките оцветени в зелено. Въведени са формули, които пресмятат цените на съставните части - предимно съединителите и общата цена на всички резервни части. В търга ще вземат участие само  фирми, които са попълнили коректно файла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</si>
</sst>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1F497D"/>
      <name val="Calibri"/>
      <family val="2"/>
      <charset val="204"/>
    </font>
    <font>
      <sz val="9"/>
      <color theme="1"/>
      <name val="AIGDT"/>
      <charset val="2"/>
    </font>
    <font>
      <sz val="9"/>
      <color rgb="FF000000"/>
      <name val="AIGDT"/>
      <charset val="2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/>
    <xf numFmtId="0" fontId="4" fillId="0" borderId="4" xfId="0" applyFont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6" fillId="0" borderId="4" xfId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4" xfId="0" applyBorder="1"/>
    <xf numFmtId="16" fontId="6" fillId="8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10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 applyProtection="1">
      <alignment horizontal="right" vertical="center"/>
      <protection locked="0"/>
    </xf>
    <xf numFmtId="164" fontId="5" fillId="7" borderId="6" xfId="0" applyNumberFormat="1" applyFont="1" applyFill="1" applyBorder="1" applyAlignment="1" applyProtection="1">
      <alignment horizontal="right" vertical="center"/>
      <protection locked="0"/>
    </xf>
    <xf numFmtId="164" fontId="5" fillId="7" borderId="4" xfId="0" applyNumberFormat="1" applyFont="1" applyFill="1" applyBorder="1" applyAlignment="1" applyProtection="1">
      <alignment horizontal="right" vertical="center"/>
      <protection locked="0"/>
    </xf>
    <xf numFmtId="164" fontId="5" fillId="7" borderId="37" xfId="0" applyNumberFormat="1" applyFont="1" applyFill="1" applyBorder="1" applyAlignment="1" applyProtection="1">
      <alignment horizontal="right" vertical="center"/>
      <protection locked="0"/>
    </xf>
    <xf numFmtId="164" fontId="5" fillId="7" borderId="5" xfId="0" applyNumberFormat="1" applyFont="1" applyFill="1" applyBorder="1" applyAlignment="1" applyProtection="1">
      <alignment horizontal="right" vertical="center"/>
      <protection locked="0"/>
    </xf>
    <xf numFmtId="164" fontId="5" fillId="7" borderId="30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64" fontId="5" fillId="3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Fill="1"/>
    <xf numFmtId="164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164" fontId="5" fillId="7" borderId="13" xfId="0" applyNumberFormat="1" applyFont="1" applyFill="1" applyBorder="1" applyAlignment="1" applyProtection="1">
      <alignment horizontal="right" vertical="center"/>
      <protection locked="0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29" xfId="0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" fontId="7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left" vertical="center"/>
    </xf>
    <xf numFmtId="164" fontId="5" fillId="3" borderId="11" xfId="0" applyNumberFormat="1" applyFont="1" applyFill="1" applyBorder="1" applyAlignment="1" applyProtection="1">
      <alignment horizontal="right" vertical="center"/>
      <protection locked="0"/>
    </xf>
    <xf numFmtId="164" fontId="5" fillId="3" borderId="14" xfId="0" applyNumberFormat="1" applyFont="1" applyFill="1" applyBorder="1" applyAlignment="1" applyProtection="1">
      <alignment horizontal="right" vertical="center"/>
      <protection locked="0"/>
    </xf>
    <xf numFmtId="164" fontId="5" fillId="3" borderId="9" xfId="0" applyNumberFormat="1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16" fontId="6" fillId="11" borderId="8" xfId="0" applyNumberFormat="1" applyFont="1" applyFill="1" applyBorder="1" applyAlignment="1">
      <alignment horizontal="center" vertical="center"/>
    </xf>
    <xf numFmtId="16" fontId="6" fillId="11" borderId="4" xfId="0" applyNumberFormat="1" applyFont="1" applyFill="1" applyBorder="1" applyAlignment="1">
      <alignment horizontal="center" vertical="center"/>
    </xf>
    <xf numFmtId="16" fontId="6" fillId="7" borderId="4" xfId="0" applyNumberFormat="1" applyFont="1" applyFill="1" applyBorder="1" applyAlignment="1">
      <alignment horizontal="center" vertical="center"/>
    </xf>
    <xf numFmtId="0" fontId="4" fillId="7" borderId="4" xfId="0" applyNumberFormat="1" applyFont="1" applyFill="1" applyBorder="1" applyAlignment="1">
      <alignment horizontal="center" vertical="center" wrapText="1"/>
    </xf>
    <xf numFmtId="16" fontId="6" fillId="9" borderId="4" xfId="0" applyNumberFormat="1" applyFont="1" applyFill="1" applyBorder="1" applyAlignment="1">
      <alignment horizontal="center" vertical="center"/>
    </xf>
    <xf numFmtId="16" fontId="6" fillId="12" borderId="4" xfId="0" applyNumberFormat="1" applyFont="1" applyFill="1" applyBorder="1" applyAlignment="1">
      <alignment horizontal="center" vertical="center"/>
    </xf>
    <xf numFmtId="16" fontId="6" fillId="10" borderId="4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6" fillId="14" borderId="4" xfId="0" applyNumberFormat="1" applyFont="1" applyFill="1" applyBorder="1" applyAlignment="1">
      <alignment horizontal="center" vertical="center"/>
    </xf>
    <xf numFmtId="16" fontId="4" fillId="12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0" fillId="2" borderId="17" xfId="0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0" fillId="0" borderId="0" xfId="0" applyFill="1" applyProtection="1"/>
    <xf numFmtId="0" fontId="0" fillId="2" borderId="20" xfId="0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right" vertical="center"/>
    </xf>
    <xf numFmtId="0" fontId="5" fillId="2" borderId="22" xfId="0" applyFont="1" applyFill="1" applyBorder="1" applyAlignment="1" applyProtection="1">
      <alignment horizontal="right" vertical="center"/>
    </xf>
    <xf numFmtId="164" fontId="5" fillId="3" borderId="3" xfId="0" applyNumberFormat="1" applyFont="1" applyFill="1" applyBorder="1" applyProtection="1"/>
    <xf numFmtId="0" fontId="0" fillId="0" borderId="7" xfId="0" applyBorder="1" applyAlignment="1" applyProtection="1">
      <alignment horizontal="center" vertical="center"/>
    </xf>
    <xf numFmtId="16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wrapText="1"/>
    </xf>
    <xf numFmtId="0" fontId="5" fillId="0" borderId="8" xfId="0" applyFont="1" applyFill="1" applyBorder="1" applyAlignment="1" applyProtection="1">
      <alignment horizontal="center" vertical="center"/>
    </xf>
    <xf numFmtId="164" fontId="5" fillId="3" borderId="9" xfId="0" applyNumberFormat="1" applyFont="1" applyFill="1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</xf>
    <xf numFmtId="16" fontId="6" fillId="0" borderId="13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vertical="center"/>
    </xf>
    <xf numFmtId="164" fontId="5" fillId="3" borderId="14" xfId="0" applyNumberFormat="1" applyFont="1" applyFill="1" applyBorder="1" applyAlignment="1" applyProtection="1">
      <alignment horizontal="right" vertical="center"/>
    </xf>
    <xf numFmtId="0" fontId="0" fillId="2" borderId="29" xfId="0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right" vertical="center"/>
    </xf>
    <xf numFmtId="0" fontId="5" fillId="2" borderId="38" xfId="0" applyFont="1" applyFill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16" fontId="6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vertical="center"/>
    </xf>
    <xf numFmtId="164" fontId="5" fillId="3" borderId="11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right" vertical="center"/>
    </xf>
    <xf numFmtId="0" fontId="0" fillId="2" borderId="12" xfId="0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16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quotePrefix="1" applyFont="1" applyFill="1" applyBorder="1" applyAlignment="1" applyProtection="1">
      <alignment horizontal="center" vertical="center"/>
    </xf>
    <xf numFmtId="0" fontId="17" fillId="2" borderId="4" xfId="0" quotePrefix="1" applyFont="1" applyFill="1" applyBorder="1" applyAlignment="1" applyProtection="1">
      <alignment horizontal="right" vertical="center"/>
    </xf>
    <xf numFmtId="0" fontId="17" fillId="2" borderId="11" xfId="0" quotePrefix="1" applyFont="1" applyFill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right" vertical="center"/>
    </xf>
    <xf numFmtId="0" fontId="5" fillId="2" borderId="28" xfId="0" applyFont="1" applyFill="1" applyBorder="1" applyAlignment="1" applyProtection="1">
      <alignment horizontal="right" vertical="center"/>
    </xf>
    <xf numFmtId="164" fontId="5" fillId="3" borderId="1" xfId="0" applyNumberFormat="1" applyFont="1" applyFill="1" applyBorder="1" applyProtection="1"/>
    <xf numFmtId="164" fontId="5" fillId="3" borderId="16" xfId="0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right" vertical="center"/>
    </xf>
    <xf numFmtId="0" fontId="5" fillId="2" borderId="25" xfId="0" applyFont="1" applyFill="1" applyBorder="1" applyAlignment="1" applyProtection="1">
      <alignment horizontal="right" vertical="center"/>
    </xf>
    <xf numFmtId="0" fontId="0" fillId="2" borderId="15" xfId="0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13" borderId="45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2" borderId="24" xfId="0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64" fontId="5" fillId="13" borderId="16" xfId="0" applyNumberFormat="1" applyFont="1" applyFill="1" applyBorder="1" applyAlignment="1" applyProtection="1">
      <alignment horizontal="right" vertical="center"/>
    </xf>
    <xf numFmtId="16" fontId="6" fillId="0" borderId="6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16" fontId="6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" fontId="6" fillId="0" borderId="42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16" fontId="6" fillId="0" borderId="43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</xf>
    <xf numFmtId="164" fontId="5" fillId="3" borderId="38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right" vertical="center"/>
    </xf>
    <xf numFmtId="0" fontId="0" fillId="2" borderId="39" xfId="0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wrapText="1"/>
    </xf>
    <xf numFmtId="164" fontId="5" fillId="2" borderId="37" xfId="0" applyNumberFormat="1" applyFont="1" applyFill="1" applyBorder="1" applyAlignment="1" applyProtection="1">
      <alignment horizontal="right" vertical="center"/>
    </xf>
    <xf numFmtId="164" fontId="5" fillId="13" borderId="9" xfId="0" applyNumberFormat="1" applyFont="1" applyFill="1" applyBorder="1" applyAlignment="1" applyProtection="1">
      <alignment horizontal="right" vertical="center"/>
    </xf>
    <xf numFmtId="164" fontId="5" fillId="13" borderId="11" xfId="0" applyNumberFormat="1" applyFont="1" applyFill="1" applyBorder="1" applyAlignment="1" applyProtection="1">
      <alignment horizontal="right" vertical="center"/>
    </xf>
    <xf numFmtId="164" fontId="5" fillId="13" borderId="14" xfId="0" applyNumberFormat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 applyProtection="1">
      <alignment horizontal="left" vertical="center"/>
    </xf>
    <xf numFmtId="0" fontId="4" fillId="2" borderId="47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3" xfId="0" applyBorder="1" applyProtection="1"/>
    <xf numFmtId="0" fontId="6" fillId="2" borderId="44" xfId="0" applyFont="1" applyFill="1" applyBorder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6" fillId="2" borderId="23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0" fillId="0" borderId="39" xfId="0" applyBorder="1" applyAlignment="1" applyProtection="1">
      <alignment horizontal="center" vertical="center"/>
    </xf>
    <xf numFmtId="16" fontId="6" fillId="0" borderId="30" xfId="0" applyNumberFormat="1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left" vertical="center" wrapText="1"/>
    </xf>
    <xf numFmtId="0" fontId="4" fillId="0" borderId="44" xfId="0" applyFont="1" applyBorder="1" applyAlignment="1" applyProtection="1">
      <alignment horizontal="center" vertical="center" wrapText="1"/>
    </xf>
    <xf numFmtId="164" fontId="5" fillId="3" borderId="28" xfId="0" applyNumberFormat="1" applyFont="1" applyFill="1" applyBorder="1" applyAlignment="1" applyProtection="1">
      <alignment horizontal="right" vertical="center"/>
    </xf>
    <xf numFmtId="16" fontId="7" fillId="0" borderId="30" xfId="0" applyNumberFormat="1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left" vertical="center"/>
    </xf>
    <xf numFmtId="0" fontId="4" fillId="0" borderId="44" xfId="0" applyFont="1" applyBorder="1" applyAlignment="1" applyProtection="1">
      <alignment horizontal="center" wrapText="1"/>
    </xf>
    <xf numFmtId="164" fontId="5" fillId="2" borderId="30" xfId="0" applyNumberFormat="1" applyFont="1" applyFill="1" applyBorder="1" applyAlignment="1" applyProtection="1">
      <alignment horizontal="right" vertical="center"/>
    </xf>
    <xf numFmtId="164" fontId="5" fillId="2" borderId="28" xfId="0" applyNumberFormat="1" applyFont="1" applyFill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left" vertical="center"/>
    </xf>
    <xf numFmtId="0" fontId="4" fillId="2" borderId="32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164" fontId="5" fillId="0" borderId="8" xfId="0" applyNumberFormat="1" applyFont="1" applyFill="1" applyBorder="1" applyAlignment="1" applyProtection="1">
      <alignment horizontal="right" vertical="center"/>
    </xf>
    <xf numFmtId="164" fontId="5" fillId="0" borderId="9" xfId="0" applyNumberFormat="1" applyFont="1" applyFill="1" applyBorder="1" applyAlignment="1" applyProtection="1">
      <alignment horizontal="right" vertical="center"/>
    </xf>
    <xf numFmtId="16" fontId="4" fillId="0" borderId="4" xfId="0" applyNumberFormat="1" applyFont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right" vertical="center"/>
    </xf>
    <xf numFmtId="164" fontId="5" fillId="0" borderId="11" xfId="0" applyNumberFormat="1" applyFont="1" applyFill="1" applyBorder="1" applyAlignment="1" applyProtection="1">
      <alignment horizontal="right" vertical="center"/>
    </xf>
    <xf numFmtId="16" fontId="4" fillId="0" borderId="13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center" vertical="center"/>
    </xf>
    <xf numFmtId="164" fontId="5" fillId="4" borderId="13" xfId="0" applyNumberFormat="1" applyFont="1" applyFill="1" applyBorder="1" applyAlignment="1" applyProtection="1">
      <alignment horizontal="right" vertical="center"/>
    </xf>
    <xf numFmtId="164" fontId="5" fillId="0" borderId="14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right" vertical="center"/>
    </xf>
    <xf numFmtId="164" fontId="5" fillId="0" borderId="16" xfId="0" applyNumberFormat="1" applyFont="1" applyFill="1" applyBorder="1" applyAlignment="1" applyProtection="1">
      <alignment horizontal="right" vertical="center"/>
    </xf>
    <xf numFmtId="164" fontId="5" fillId="3" borderId="45" xfId="0" applyNumberFormat="1" applyFont="1" applyFill="1" applyBorder="1" applyAlignment="1" applyProtection="1">
      <alignment horizontal="right" vertical="center"/>
    </xf>
    <xf numFmtId="164" fontId="5" fillId="3" borderId="46" xfId="0" applyNumberFormat="1" applyFont="1" applyFill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16" fillId="0" borderId="4" xfId="1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64" fontId="5" fillId="0" borderId="0" xfId="0" applyNumberFormat="1" applyFont="1" applyProtection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right" vertical="center"/>
    </xf>
    <xf numFmtId="0" fontId="5" fillId="2" borderId="16" xfId="0" applyFont="1" applyFill="1" applyBorder="1" applyAlignment="1" applyProtection="1">
      <alignment horizontal="right" vertical="center"/>
    </xf>
    <xf numFmtId="0" fontId="17" fillId="2" borderId="19" xfId="0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wrapText="1"/>
    </xf>
    <xf numFmtId="0" fontId="5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5" fillId="2" borderId="4" xfId="0" applyFont="1" applyFill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2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/>
    </xf>
    <xf numFmtId="164" fontId="5" fillId="3" borderId="25" xfId="0" applyNumberFormat="1" applyFont="1" applyFill="1" applyBorder="1" applyAlignment="1" applyProtection="1">
      <alignment horizontal="right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33" xfId="0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 wrapText="1"/>
    </xf>
    <xf numFmtId="0" fontId="8" fillId="2" borderId="21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/>
    </xf>
    <xf numFmtId="164" fontId="4" fillId="3" borderId="9" xfId="0" applyNumberFormat="1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164" fontId="4" fillId="3" borderId="11" xfId="0" applyNumberFormat="1" applyFont="1" applyFill="1" applyBorder="1" applyAlignment="1" applyProtection="1">
      <alignment horizontal="right" vertical="center"/>
    </xf>
    <xf numFmtId="0" fontId="3" fillId="2" borderId="2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left" vertical="center"/>
    </xf>
    <xf numFmtId="164" fontId="4" fillId="3" borderId="25" xfId="0" applyNumberFormat="1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164" fontId="4" fillId="3" borderId="1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5" fillId="0" borderId="0" xfId="1" applyBorder="1" applyAlignment="1" applyProtection="1">
      <alignment horizontal="right" vertical="center"/>
    </xf>
    <xf numFmtId="0" fontId="15" fillId="0" borderId="1" xfId="1" applyBorder="1" applyAlignment="1" applyProtection="1">
      <alignment horizontal="right" vertical="center"/>
      <protection locked="0"/>
    </xf>
    <xf numFmtId="0" fontId="1" fillId="0" borderId="41" xfId="0" applyFont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164" fontId="2" fillId="5" borderId="26" xfId="0" applyNumberFormat="1" applyFont="1" applyFill="1" applyBorder="1" applyAlignment="1" applyProtection="1">
      <alignment horizontal="right" vertical="center"/>
    </xf>
    <xf numFmtId="0" fontId="2" fillId="5" borderId="2" xfId="0" applyFont="1" applyFill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1" fillId="0" borderId="41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tabSelected="1" topLeftCell="B1" zoomScale="106" zoomScaleNormal="106" workbookViewId="0">
      <pane ySplit="3" topLeftCell="A33" activePane="bottomLeft" state="frozen"/>
      <selection pane="bottomLeft" activeCell="H6" sqref="H6"/>
    </sheetView>
  </sheetViews>
  <sheetFormatPr defaultRowHeight="15" x14ac:dyDescent="0.25"/>
  <cols>
    <col min="1" max="1" width="2.7109375" style="122" hidden="1" customWidth="1"/>
    <col min="2" max="2" width="4.5703125" style="392" customWidth="1"/>
    <col min="3" max="3" width="7.7109375" style="393" customWidth="1"/>
    <col min="4" max="4" width="33" style="394" customWidth="1"/>
    <col min="5" max="5" width="12.7109375" style="395" customWidth="1"/>
    <col min="6" max="6" width="9.5703125" style="396" customWidth="1"/>
    <col min="7" max="7" width="5.42578125" style="397" customWidth="1"/>
    <col min="8" max="8" width="11.42578125" style="398" customWidth="1"/>
    <col min="9" max="9" width="12.28515625" style="398" customWidth="1"/>
    <col min="10" max="10" width="0.5703125" style="122" hidden="1" customWidth="1"/>
    <col min="11" max="11" width="12" style="123" hidden="1" customWidth="1"/>
    <col min="12" max="12" width="3.5703125" style="122" customWidth="1"/>
    <col min="13" max="16384" width="9.140625" style="122"/>
  </cols>
  <sheetData>
    <row r="1" spans="2:15" ht="78.75" customHeight="1" x14ac:dyDescent="0.25">
      <c r="B1" s="408" t="s">
        <v>446</v>
      </c>
      <c r="C1" s="409"/>
      <c r="D1" s="409"/>
      <c r="E1" s="409"/>
      <c r="F1" s="409"/>
      <c r="G1" s="409"/>
      <c r="H1" s="409"/>
      <c r="I1" s="409"/>
    </row>
    <row r="2" spans="2:15" ht="46.5" customHeight="1" thickBot="1" x14ac:dyDescent="0.3">
      <c r="B2" s="401" t="s">
        <v>444</v>
      </c>
      <c r="C2" s="402"/>
      <c r="D2" s="402"/>
      <c r="E2" s="402"/>
      <c r="F2" s="402"/>
      <c r="G2" s="402"/>
      <c r="H2" s="402"/>
      <c r="I2" s="403"/>
    </row>
    <row r="3" spans="2:15" ht="42.75" customHeight="1" thickBot="1" x14ac:dyDescent="0.3">
      <c r="B3" s="124" t="s">
        <v>0</v>
      </c>
      <c r="C3" s="125" t="s">
        <v>201</v>
      </c>
      <c r="D3" s="126" t="s">
        <v>1</v>
      </c>
      <c r="E3" s="127" t="s">
        <v>2</v>
      </c>
      <c r="F3" s="128" t="s">
        <v>3</v>
      </c>
      <c r="G3" s="129" t="s">
        <v>302</v>
      </c>
      <c r="H3" s="130" t="s">
        <v>199</v>
      </c>
      <c r="I3" s="131" t="s">
        <v>200</v>
      </c>
      <c r="K3" s="132"/>
      <c r="O3" s="133"/>
    </row>
    <row r="4" spans="2:15" ht="15.75" thickBot="1" x14ac:dyDescent="0.3">
      <c r="B4" s="134" t="s">
        <v>4</v>
      </c>
      <c r="C4" s="135"/>
      <c r="D4" s="136" t="s">
        <v>5</v>
      </c>
      <c r="E4" s="137"/>
      <c r="F4" s="138"/>
      <c r="G4" s="139"/>
      <c r="H4" s="140"/>
      <c r="I4" s="141"/>
      <c r="K4" s="142">
        <f>SUM(I6+I7+I9+I10+I12+I16+I17+I19+I20+I22+I23+I24+I25+I27+I30+I31+I32+I33+I35+I34+I36)</f>
        <v>0</v>
      </c>
    </row>
    <row r="5" spans="2:15" ht="15.75" thickBot="1" x14ac:dyDescent="0.3">
      <c r="B5" s="134" t="s">
        <v>6</v>
      </c>
      <c r="C5" s="135" t="s">
        <v>6</v>
      </c>
      <c r="D5" s="136" t="s">
        <v>7</v>
      </c>
      <c r="E5" s="137" t="s">
        <v>6</v>
      </c>
      <c r="F5" s="138"/>
      <c r="G5" s="139" t="s">
        <v>6</v>
      </c>
      <c r="H5" s="140" t="s">
        <v>6</v>
      </c>
      <c r="I5" s="141" t="s">
        <v>6</v>
      </c>
    </row>
    <row r="6" spans="2:15" x14ac:dyDescent="0.25">
      <c r="B6" s="143" t="s">
        <v>8</v>
      </c>
      <c r="C6" s="144" t="s">
        <v>202</v>
      </c>
      <c r="D6" s="145" t="s">
        <v>9</v>
      </c>
      <c r="E6" s="146">
        <v>2017066</v>
      </c>
      <c r="F6" s="147" t="s">
        <v>10</v>
      </c>
      <c r="G6" s="147">
        <v>12</v>
      </c>
      <c r="H6" s="56">
        <v>0</v>
      </c>
      <c r="I6" s="148">
        <f>G6*H6</f>
        <v>0</v>
      </c>
    </row>
    <row r="7" spans="2:15" ht="15.75" thickBot="1" x14ac:dyDescent="0.3">
      <c r="B7" s="149" t="s">
        <v>12</v>
      </c>
      <c r="C7" s="150" t="s">
        <v>203</v>
      </c>
      <c r="D7" s="97" t="s">
        <v>13</v>
      </c>
      <c r="E7" s="151">
        <v>2017067</v>
      </c>
      <c r="F7" s="152" t="s">
        <v>10</v>
      </c>
      <c r="G7" s="152">
        <v>24</v>
      </c>
      <c r="H7" s="88">
        <v>0</v>
      </c>
      <c r="I7" s="153">
        <f>G7*H7</f>
        <v>0</v>
      </c>
    </row>
    <row r="8" spans="2:15" ht="15.75" thickBot="1" x14ac:dyDescent="0.3">
      <c r="B8" s="154" t="s">
        <v>6</v>
      </c>
      <c r="C8" s="155" t="s">
        <v>6</v>
      </c>
      <c r="D8" s="156" t="s">
        <v>14</v>
      </c>
      <c r="E8" s="157" t="s">
        <v>6</v>
      </c>
      <c r="F8" s="158"/>
      <c r="G8" s="159" t="s">
        <v>6</v>
      </c>
      <c r="H8" s="160" t="s">
        <v>6</v>
      </c>
      <c r="I8" s="161" t="s">
        <v>6</v>
      </c>
    </row>
    <row r="9" spans="2:15" x14ac:dyDescent="0.25">
      <c r="B9" s="143" t="s">
        <v>8</v>
      </c>
      <c r="C9" s="144" t="s">
        <v>204</v>
      </c>
      <c r="D9" s="145" t="s">
        <v>15</v>
      </c>
      <c r="E9" s="146">
        <v>2017069</v>
      </c>
      <c r="F9" s="147" t="s">
        <v>10</v>
      </c>
      <c r="G9" s="147">
        <v>8</v>
      </c>
      <c r="H9" s="56">
        <v>0</v>
      </c>
      <c r="I9" s="148">
        <f>G9*H9</f>
        <v>0</v>
      </c>
    </row>
    <row r="10" spans="2:15" ht="15.75" thickBot="1" x14ac:dyDescent="0.3">
      <c r="B10" s="149" t="s">
        <v>11</v>
      </c>
      <c r="C10" s="150" t="s">
        <v>205</v>
      </c>
      <c r="D10" s="162" t="s">
        <v>16</v>
      </c>
      <c r="E10" s="151">
        <v>2017073</v>
      </c>
      <c r="F10" s="152" t="s">
        <v>10</v>
      </c>
      <c r="G10" s="152">
        <v>24</v>
      </c>
      <c r="H10" s="88">
        <v>0</v>
      </c>
      <c r="I10" s="153">
        <f>G10*H10</f>
        <v>0</v>
      </c>
    </row>
    <row r="11" spans="2:15" x14ac:dyDescent="0.25">
      <c r="B11" s="154" t="s">
        <v>6</v>
      </c>
      <c r="C11" s="155" t="s">
        <v>6</v>
      </c>
      <c r="D11" s="156" t="s">
        <v>17</v>
      </c>
      <c r="E11" s="157" t="s">
        <v>6</v>
      </c>
      <c r="F11" s="158"/>
      <c r="G11" s="159" t="s">
        <v>6</v>
      </c>
      <c r="H11" s="160" t="s">
        <v>6</v>
      </c>
      <c r="I11" s="161" t="s">
        <v>6</v>
      </c>
    </row>
    <row r="12" spans="2:15" x14ac:dyDescent="0.25">
      <c r="B12" s="163" t="s">
        <v>8</v>
      </c>
      <c r="C12" s="164" t="s">
        <v>206</v>
      </c>
      <c r="D12" s="28" t="s">
        <v>18</v>
      </c>
      <c r="E12" s="165">
        <v>2017987</v>
      </c>
      <c r="F12" s="166" t="s">
        <v>19</v>
      </c>
      <c r="G12" s="166">
        <v>2</v>
      </c>
      <c r="H12" s="58">
        <v>0</v>
      </c>
      <c r="I12" s="167">
        <f>G12*H12</f>
        <v>0</v>
      </c>
    </row>
    <row r="13" spans="2:15" x14ac:dyDescent="0.25">
      <c r="B13" s="168" t="s">
        <v>6</v>
      </c>
      <c r="C13" s="169"/>
      <c r="D13" s="28" t="s">
        <v>20</v>
      </c>
      <c r="E13" s="170" t="s">
        <v>6</v>
      </c>
      <c r="F13" s="166" t="s">
        <v>21</v>
      </c>
      <c r="G13" s="166">
        <v>1</v>
      </c>
      <c r="H13" s="171" t="s">
        <v>6</v>
      </c>
      <c r="I13" s="172" t="s">
        <v>6</v>
      </c>
    </row>
    <row r="14" spans="2:15" x14ac:dyDescent="0.25">
      <c r="B14" s="168" t="s">
        <v>6</v>
      </c>
      <c r="C14" s="169"/>
      <c r="D14" s="28" t="s">
        <v>22</v>
      </c>
      <c r="E14" s="170" t="s">
        <v>6</v>
      </c>
      <c r="F14" s="166" t="s">
        <v>21</v>
      </c>
      <c r="G14" s="166">
        <v>1</v>
      </c>
      <c r="H14" s="171" t="s">
        <v>6</v>
      </c>
      <c r="I14" s="172" t="s">
        <v>6</v>
      </c>
    </row>
    <row r="15" spans="2:15" ht="15.75" thickBot="1" x14ac:dyDescent="0.3">
      <c r="B15" s="173" t="s">
        <v>6</v>
      </c>
      <c r="C15" s="174"/>
      <c r="D15" s="97" t="s">
        <v>23</v>
      </c>
      <c r="E15" s="175" t="s">
        <v>6</v>
      </c>
      <c r="F15" s="152" t="s">
        <v>21</v>
      </c>
      <c r="G15" s="152">
        <v>1</v>
      </c>
      <c r="H15" s="176" t="s">
        <v>6</v>
      </c>
      <c r="I15" s="177" t="s">
        <v>6</v>
      </c>
    </row>
    <row r="16" spans="2:15" x14ac:dyDescent="0.25">
      <c r="B16" s="143" t="s">
        <v>11</v>
      </c>
      <c r="C16" s="144" t="s">
        <v>207</v>
      </c>
      <c r="D16" s="145" t="s">
        <v>24</v>
      </c>
      <c r="E16" s="146">
        <v>2018207</v>
      </c>
      <c r="F16" s="147" t="s">
        <v>10</v>
      </c>
      <c r="G16" s="147">
        <v>2</v>
      </c>
      <c r="H16" s="56">
        <v>0</v>
      </c>
      <c r="I16" s="148">
        <f>G16*H16</f>
        <v>0</v>
      </c>
    </row>
    <row r="17" spans="2:11" ht="15.75" thickBot="1" x14ac:dyDescent="0.3">
      <c r="B17" s="149" t="s">
        <v>12</v>
      </c>
      <c r="C17" s="150" t="s">
        <v>208</v>
      </c>
      <c r="D17" s="97" t="s">
        <v>25</v>
      </c>
      <c r="E17" s="151">
        <v>2017988</v>
      </c>
      <c r="F17" s="152" t="s">
        <v>10</v>
      </c>
      <c r="G17" s="152">
        <v>4</v>
      </c>
      <c r="H17" s="88">
        <v>0</v>
      </c>
      <c r="I17" s="153">
        <f>G17*H17</f>
        <v>0</v>
      </c>
    </row>
    <row r="18" spans="2:11" ht="15.75" thickBot="1" x14ac:dyDescent="0.3">
      <c r="B18" s="154" t="s">
        <v>6</v>
      </c>
      <c r="C18" s="155" t="s">
        <v>6</v>
      </c>
      <c r="D18" s="156" t="s">
        <v>26</v>
      </c>
      <c r="E18" s="157" t="s">
        <v>6</v>
      </c>
      <c r="F18" s="158"/>
      <c r="G18" s="159" t="s">
        <v>6</v>
      </c>
      <c r="H18" s="160" t="s">
        <v>6</v>
      </c>
      <c r="I18" s="161" t="s">
        <v>6</v>
      </c>
    </row>
    <row r="19" spans="2:11" x14ac:dyDescent="0.25">
      <c r="B19" s="143" t="s">
        <v>8</v>
      </c>
      <c r="C19" s="144" t="s">
        <v>210</v>
      </c>
      <c r="D19" s="145" t="s">
        <v>27</v>
      </c>
      <c r="E19" s="146">
        <v>2017989</v>
      </c>
      <c r="F19" s="147" t="s">
        <v>10</v>
      </c>
      <c r="G19" s="147">
        <v>2</v>
      </c>
      <c r="H19" s="56">
        <v>0</v>
      </c>
      <c r="I19" s="148">
        <f>G19*H19</f>
        <v>0</v>
      </c>
    </row>
    <row r="20" spans="2:11" ht="15.75" thickBot="1" x14ac:dyDescent="0.3">
      <c r="B20" s="149" t="s">
        <v>11</v>
      </c>
      <c r="C20" s="150" t="s">
        <v>209</v>
      </c>
      <c r="D20" s="97" t="s">
        <v>28</v>
      </c>
      <c r="E20" s="151">
        <v>2017990</v>
      </c>
      <c r="F20" s="152" t="s">
        <v>10</v>
      </c>
      <c r="G20" s="152">
        <v>4</v>
      </c>
      <c r="H20" s="88">
        <v>0</v>
      </c>
      <c r="I20" s="153">
        <f>G20*H20</f>
        <v>0</v>
      </c>
    </row>
    <row r="21" spans="2:11" ht="15.75" thickBot="1" x14ac:dyDescent="0.3">
      <c r="B21" s="154" t="s">
        <v>6</v>
      </c>
      <c r="C21" s="155" t="s">
        <v>6</v>
      </c>
      <c r="D21" s="156" t="s">
        <v>29</v>
      </c>
      <c r="E21" s="157" t="s">
        <v>6</v>
      </c>
      <c r="F21" s="158"/>
      <c r="G21" s="159" t="s">
        <v>6</v>
      </c>
      <c r="H21" s="160" t="s">
        <v>6</v>
      </c>
      <c r="I21" s="161" t="s">
        <v>6</v>
      </c>
      <c r="K21" s="132"/>
    </row>
    <row r="22" spans="2:11" ht="25.5" x14ac:dyDescent="0.25">
      <c r="B22" s="143" t="s">
        <v>8</v>
      </c>
      <c r="C22" s="144" t="s">
        <v>211</v>
      </c>
      <c r="D22" s="178" t="s">
        <v>317</v>
      </c>
      <c r="E22" s="179">
        <v>2007082</v>
      </c>
      <c r="F22" s="147" t="s">
        <v>10</v>
      </c>
      <c r="G22" s="147">
        <v>4</v>
      </c>
      <c r="H22" s="56">
        <v>0</v>
      </c>
      <c r="I22" s="148">
        <f>G22*H22</f>
        <v>0</v>
      </c>
    </row>
    <row r="23" spans="2:11" ht="25.5" x14ac:dyDescent="0.25">
      <c r="B23" s="163" t="s">
        <v>11</v>
      </c>
      <c r="C23" s="164" t="s">
        <v>212</v>
      </c>
      <c r="D23" s="180" t="s">
        <v>318</v>
      </c>
      <c r="E23" s="181">
        <v>2006563</v>
      </c>
      <c r="F23" s="166" t="s">
        <v>10</v>
      </c>
      <c r="G23" s="166">
        <v>8</v>
      </c>
      <c r="H23" s="58">
        <v>0</v>
      </c>
      <c r="I23" s="167">
        <f>G23*H23</f>
        <v>0</v>
      </c>
    </row>
    <row r="24" spans="2:11" x14ac:dyDescent="0.25">
      <c r="B24" s="163" t="s">
        <v>12</v>
      </c>
      <c r="C24" s="164" t="s">
        <v>213</v>
      </c>
      <c r="D24" s="28" t="s">
        <v>30</v>
      </c>
      <c r="E24" s="165">
        <v>2006707</v>
      </c>
      <c r="F24" s="166" t="s">
        <v>10</v>
      </c>
      <c r="G24" s="166">
        <v>8</v>
      </c>
      <c r="H24" s="58">
        <v>0</v>
      </c>
      <c r="I24" s="167">
        <f>G24*H24</f>
        <v>0</v>
      </c>
    </row>
    <row r="25" spans="2:11" ht="15.75" thickBot="1" x14ac:dyDescent="0.3">
      <c r="B25" s="149" t="s">
        <v>31</v>
      </c>
      <c r="C25" s="150" t="s">
        <v>214</v>
      </c>
      <c r="D25" s="97" t="s">
        <v>32</v>
      </c>
      <c r="E25" s="151">
        <v>2018327</v>
      </c>
      <c r="F25" s="152" t="s">
        <v>10</v>
      </c>
      <c r="G25" s="152">
        <v>8</v>
      </c>
      <c r="H25" s="88">
        <v>0</v>
      </c>
      <c r="I25" s="153">
        <f>G25*H25</f>
        <v>0</v>
      </c>
    </row>
    <row r="26" spans="2:11" ht="15.75" thickBot="1" x14ac:dyDescent="0.3">
      <c r="B26" s="154" t="s">
        <v>6</v>
      </c>
      <c r="C26" s="155" t="s">
        <v>6</v>
      </c>
      <c r="D26" s="156" t="s">
        <v>33</v>
      </c>
      <c r="E26" s="157" t="s">
        <v>6</v>
      </c>
      <c r="F26" s="158" t="s">
        <v>6</v>
      </c>
      <c r="G26" s="159" t="s">
        <v>6</v>
      </c>
      <c r="H26" s="160" t="s">
        <v>6</v>
      </c>
      <c r="I26" s="161" t="s">
        <v>6</v>
      </c>
    </row>
    <row r="27" spans="2:11" x14ac:dyDescent="0.25">
      <c r="B27" s="143" t="s">
        <v>8</v>
      </c>
      <c r="C27" s="144" t="s">
        <v>279</v>
      </c>
      <c r="D27" s="145" t="s">
        <v>280</v>
      </c>
      <c r="E27" s="182">
        <v>2041855</v>
      </c>
      <c r="F27" s="147" t="s">
        <v>19</v>
      </c>
      <c r="G27" s="147">
        <v>4</v>
      </c>
      <c r="H27" s="56">
        <v>0</v>
      </c>
      <c r="I27" s="148">
        <f>G27*H27</f>
        <v>0</v>
      </c>
    </row>
    <row r="28" spans="2:11" x14ac:dyDescent="0.25">
      <c r="B28" s="183" t="s">
        <v>6</v>
      </c>
      <c r="C28" s="184" t="s">
        <v>281</v>
      </c>
      <c r="D28" s="28" t="s">
        <v>282</v>
      </c>
      <c r="E28" s="185" t="s">
        <v>307</v>
      </c>
      <c r="F28" s="166" t="s">
        <v>301</v>
      </c>
      <c r="G28" s="166">
        <v>1</v>
      </c>
      <c r="H28" s="186" t="s">
        <v>306</v>
      </c>
      <c r="I28" s="187" t="s">
        <v>305</v>
      </c>
    </row>
    <row r="29" spans="2:11" x14ac:dyDescent="0.25">
      <c r="B29" s="183" t="s">
        <v>6</v>
      </c>
      <c r="C29" s="184" t="s">
        <v>281</v>
      </c>
      <c r="D29" s="28" t="s">
        <v>283</v>
      </c>
      <c r="E29" s="185" t="s">
        <v>307</v>
      </c>
      <c r="F29" s="166" t="s">
        <v>301</v>
      </c>
      <c r="G29" s="166">
        <v>1</v>
      </c>
      <c r="H29" s="186" t="s">
        <v>306</v>
      </c>
      <c r="I29" s="187" t="s">
        <v>305</v>
      </c>
    </row>
    <row r="30" spans="2:11" ht="25.5" x14ac:dyDescent="0.25">
      <c r="B30" s="163" t="s">
        <v>11</v>
      </c>
      <c r="C30" s="164" t="s">
        <v>215</v>
      </c>
      <c r="D30" s="180" t="s">
        <v>316</v>
      </c>
      <c r="E30" s="181">
        <v>2007529</v>
      </c>
      <c r="F30" s="166" t="s">
        <v>10</v>
      </c>
      <c r="G30" s="166">
        <v>8</v>
      </c>
      <c r="H30" s="58">
        <v>0</v>
      </c>
      <c r="I30" s="167">
        <f t="shared" ref="I30:I36" si="0">G30*H30</f>
        <v>0</v>
      </c>
    </row>
    <row r="31" spans="2:11" x14ac:dyDescent="0.25">
      <c r="B31" s="188" t="s">
        <v>12</v>
      </c>
      <c r="C31" s="189" t="s">
        <v>216</v>
      </c>
      <c r="D31" s="190" t="s">
        <v>34</v>
      </c>
      <c r="E31" s="165">
        <v>2016880</v>
      </c>
      <c r="F31" s="166" t="s">
        <v>10</v>
      </c>
      <c r="G31" s="166">
        <v>4</v>
      </c>
      <c r="H31" s="58">
        <v>0</v>
      </c>
      <c r="I31" s="167">
        <f t="shared" si="0"/>
        <v>0</v>
      </c>
    </row>
    <row r="32" spans="2:11" ht="25.5" x14ac:dyDescent="0.25">
      <c r="B32" s="191" t="s">
        <v>31</v>
      </c>
      <c r="C32" s="164" t="s">
        <v>217</v>
      </c>
      <c r="D32" s="180" t="s">
        <v>320</v>
      </c>
      <c r="E32" s="96">
        <v>2016456</v>
      </c>
      <c r="F32" s="166" t="s">
        <v>10</v>
      </c>
      <c r="G32" s="166">
        <v>4</v>
      </c>
      <c r="H32" s="58">
        <v>0</v>
      </c>
      <c r="I32" s="167">
        <f t="shared" si="0"/>
        <v>0</v>
      </c>
    </row>
    <row r="33" spans="2:11" x14ac:dyDescent="0.25">
      <c r="B33" s="163" t="s">
        <v>48</v>
      </c>
      <c r="C33" s="164" t="s">
        <v>218</v>
      </c>
      <c r="D33" s="28" t="s">
        <v>331</v>
      </c>
      <c r="E33" s="96">
        <v>2033115</v>
      </c>
      <c r="F33" s="166" t="s">
        <v>10</v>
      </c>
      <c r="G33" s="166">
        <v>8</v>
      </c>
      <c r="H33" s="58">
        <v>0</v>
      </c>
      <c r="I33" s="167">
        <f t="shared" si="0"/>
        <v>0</v>
      </c>
    </row>
    <row r="34" spans="2:11" x14ac:dyDescent="0.25">
      <c r="B34" s="163" t="s">
        <v>50</v>
      </c>
      <c r="C34" s="164" t="s">
        <v>329</v>
      </c>
      <c r="D34" s="28" t="s">
        <v>376</v>
      </c>
      <c r="E34" s="96">
        <v>2016997</v>
      </c>
      <c r="F34" s="166" t="s">
        <v>10</v>
      </c>
      <c r="G34" s="166">
        <v>10</v>
      </c>
      <c r="H34" s="58">
        <v>0</v>
      </c>
      <c r="I34" s="167">
        <f t="shared" si="0"/>
        <v>0</v>
      </c>
    </row>
    <row r="35" spans="2:11" x14ac:dyDescent="0.25">
      <c r="B35" s="163" t="s">
        <v>52</v>
      </c>
      <c r="C35" s="164" t="s">
        <v>330</v>
      </c>
      <c r="D35" s="28" t="s">
        <v>377</v>
      </c>
      <c r="E35" s="96">
        <v>2016996</v>
      </c>
      <c r="F35" s="166" t="s">
        <v>10</v>
      </c>
      <c r="G35" s="166">
        <v>10</v>
      </c>
      <c r="H35" s="58">
        <v>0</v>
      </c>
      <c r="I35" s="167">
        <f t="shared" si="0"/>
        <v>0</v>
      </c>
    </row>
    <row r="36" spans="2:11" ht="15.75" thickBot="1" x14ac:dyDescent="0.3">
      <c r="B36" s="149" t="s">
        <v>53</v>
      </c>
      <c r="C36" s="150" t="s">
        <v>375</v>
      </c>
      <c r="D36" s="97" t="s">
        <v>394</v>
      </c>
      <c r="E36" s="192">
        <v>2042205</v>
      </c>
      <c r="F36" s="152" t="s">
        <v>10</v>
      </c>
      <c r="G36" s="152">
        <v>8</v>
      </c>
      <c r="H36" s="88">
        <v>0</v>
      </c>
      <c r="I36" s="153">
        <f t="shared" si="0"/>
        <v>0</v>
      </c>
    </row>
    <row r="37" spans="2:11" ht="15.75" thickBot="1" x14ac:dyDescent="0.3">
      <c r="B37" s="193" t="s">
        <v>35</v>
      </c>
      <c r="C37" s="194" t="s">
        <v>6</v>
      </c>
      <c r="D37" s="195" t="s">
        <v>36</v>
      </c>
      <c r="E37" s="196" t="s">
        <v>6</v>
      </c>
      <c r="F37" s="197" t="s">
        <v>6</v>
      </c>
      <c r="G37" s="198" t="s">
        <v>6</v>
      </c>
      <c r="H37" s="199" t="s">
        <v>6</v>
      </c>
      <c r="I37" s="200" t="s">
        <v>6</v>
      </c>
      <c r="K37" s="201">
        <f>I38</f>
        <v>0</v>
      </c>
    </row>
    <row r="38" spans="2:11" ht="25.5" x14ac:dyDescent="0.25">
      <c r="B38" s="143" t="s">
        <v>8</v>
      </c>
      <c r="C38" s="144" t="s">
        <v>441</v>
      </c>
      <c r="D38" s="178" t="s">
        <v>327</v>
      </c>
      <c r="E38" s="179">
        <v>2017074</v>
      </c>
      <c r="F38" s="147" t="s">
        <v>19</v>
      </c>
      <c r="G38" s="147">
        <v>24</v>
      </c>
      <c r="H38" s="57">
        <v>0</v>
      </c>
      <c r="I38" s="202">
        <f>G38*H38</f>
        <v>0</v>
      </c>
    </row>
    <row r="39" spans="2:11" ht="44.25" customHeight="1" x14ac:dyDescent="0.25">
      <c r="B39" s="168" t="s">
        <v>6</v>
      </c>
      <c r="C39" s="155" t="s">
        <v>6</v>
      </c>
      <c r="D39" s="203" t="s">
        <v>328</v>
      </c>
      <c r="E39" s="204" t="s">
        <v>6</v>
      </c>
      <c r="F39" s="205" t="s">
        <v>6</v>
      </c>
      <c r="G39" s="205" t="s">
        <v>6</v>
      </c>
      <c r="H39" s="206" t="s">
        <v>6</v>
      </c>
      <c r="I39" s="207" t="s">
        <v>6</v>
      </c>
    </row>
    <row r="40" spans="2:11" x14ac:dyDescent="0.25">
      <c r="B40" s="208" t="s">
        <v>6</v>
      </c>
      <c r="C40" s="169" t="s">
        <v>6</v>
      </c>
      <c r="D40" s="28" t="s">
        <v>37</v>
      </c>
      <c r="E40" s="170" t="s">
        <v>6</v>
      </c>
      <c r="F40" s="166" t="s">
        <v>21</v>
      </c>
      <c r="G40" s="166">
        <v>1</v>
      </c>
      <c r="H40" s="171" t="s">
        <v>6</v>
      </c>
      <c r="I40" s="172" t="s">
        <v>6</v>
      </c>
    </row>
    <row r="41" spans="2:11" x14ac:dyDescent="0.25">
      <c r="B41" s="168" t="s">
        <v>6</v>
      </c>
      <c r="C41" s="169" t="s">
        <v>6</v>
      </c>
      <c r="D41" s="28" t="s">
        <v>38</v>
      </c>
      <c r="E41" s="170" t="s">
        <v>6</v>
      </c>
      <c r="F41" s="166" t="s">
        <v>21</v>
      </c>
      <c r="G41" s="166">
        <v>1</v>
      </c>
      <c r="H41" s="171" t="s">
        <v>6</v>
      </c>
      <c r="I41" s="172" t="s">
        <v>6</v>
      </c>
      <c r="K41" s="132"/>
    </row>
    <row r="42" spans="2:11" x14ac:dyDescent="0.25">
      <c r="B42" s="168" t="s">
        <v>6</v>
      </c>
      <c r="C42" s="169" t="s">
        <v>6</v>
      </c>
      <c r="D42" s="28" t="s">
        <v>39</v>
      </c>
      <c r="E42" s="170" t="s">
        <v>6</v>
      </c>
      <c r="F42" s="166" t="s">
        <v>21</v>
      </c>
      <c r="G42" s="166">
        <v>5</v>
      </c>
      <c r="H42" s="171" t="s">
        <v>6</v>
      </c>
      <c r="I42" s="172" t="s">
        <v>6</v>
      </c>
    </row>
    <row r="43" spans="2:11" ht="15.75" thickBot="1" x14ac:dyDescent="0.3">
      <c r="B43" s="168" t="s">
        <v>6</v>
      </c>
      <c r="C43" s="169" t="s">
        <v>6</v>
      </c>
      <c r="D43" s="28" t="s">
        <v>40</v>
      </c>
      <c r="E43" s="170" t="s">
        <v>6</v>
      </c>
      <c r="F43" s="166" t="s">
        <v>21</v>
      </c>
      <c r="G43" s="166">
        <v>1</v>
      </c>
      <c r="H43" s="171" t="s">
        <v>6</v>
      </c>
      <c r="I43" s="172" t="s">
        <v>6</v>
      </c>
    </row>
    <row r="44" spans="2:11" ht="15.75" thickBot="1" x14ac:dyDescent="0.3">
      <c r="B44" s="124" t="s">
        <v>41</v>
      </c>
      <c r="C44" s="209" t="s">
        <v>6</v>
      </c>
      <c r="D44" s="126" t="s">
        <v>42</v>
      </c>
      <c r="E44" s="210" t="s">
        <v>6</v>
      </c>
      <c r="F44" s="128"/>
      <c r="G44" s="211" t="s">
        <v>6</v>
      </c>
      <c r="H44" s="212" t="s">
        <v>6</v>
      </c>
      <c r="I44" s="213"/>
      <c r="K44" s="201">
        <f>SUM(I45+I55+I56+I57+I58+I63+I64+I66+I67+I68+I60+I61+I59)</f>
        <v>0</v>
      </c>
    </row>
    <row r="45" spans="2:11" x14ac:dyDescent="0.25">
      <c r="B45" s="214"/>
      <c r="C45" s="215" t="s">
        <v>52</v>
      </c>
      <c r="D45" s="216" t="s">
        <v>43</v>
      </c>
      <c r="E45" s="217">
        <v>2018290</v>
      </c>
      <c r="F45" s="218" t="s">
        <v>19</v>
      </c>
      <c r="G45" s="218">
        <v>16</v>
      </c>
      <c r="H45" s="219">
        <f>I46+I47+I48+I49+I50+I51+I52+I53</f>
        <v>0</v>
      </c>
      <c r="I45" s="202">
        <f>G45*H45</f>
        <v>0</v>
      </c>
    </row>
    <row r="46" spans="2:11" x14ac:dyDescent="0.25">
      <c r="B46" s="168" t="s">
        <v>8</v>
      </c>
      <c r="C46" s="169" t="s">
        <v>6</v>
      </c>
      <c r="D46" s="28" t="s">
        <v>44</v>
      </c>
      <c r="E46" s="217">
        <v>2006819</v>
      </c>
      <c r="F46" s="166" t="s">
        <v>21</v>
      </c>
      <c r="G46" s="220">
        <v>1</v>
      </c>
      <c r="H46" s="221">
        <f>H55</f>
        <v>0</v>
      </c>
      <c r="I46" s="222">
        <f t="shared" ref="I46:I51" si="1">H46</f>
        <v>0</v>
      </c>
    </row>
    <row r="47" spans="2:11" x14ac:dyDescent="0.25">
      <c r="B47" s="168" t="s">
        <v>11</v>
      </c>
      <c r="C47" s="169" t="s">
        <v>6</v>
      </c>
      <c r="D47" s="28" t="s">
        <v>45</v>
      </c>
      <c r="E47" s="165">
        <v>2006820</v>
      </c>
      <c r="F47" s="166" t="s">
        <v>21</v>
      </c>
      <c r="G47" s="220">
        <v>1</v>
      </c>
      <c r="H47" s="221">
        <f>H56</f>
        <v>0</v>
      </c>
      <c r="I47" s="222">
        <f t="shared" si="1"/>
        <v>0</v>
      </c>
    </row>
    <row r="48" spans="2:11" x14ac:dyDescent="0.25">
      <c r="B48" s="168" t="s">
        <v>12</v>
      </c>
      <c r="C48" s="169" t="s">
        <v>6</v>
      </c>
      <c r="D48" s="28" t="s">
        <v>46</v>
      </c>
      <c r="E48" s="170" t="s">
        <v>6</v>
      </c>
      <c r="F48" s="166" t="s">
        <v>21</v>
      </c>
      <c r="G48" s="220">
        <v>1</v>
      </c>
      <c r="H48" s="58">
        <v>0</v>
      </c>
      <c r="I48" s="222">
        <f t="shared" si="1"/>
        <v>0</v>
      </c>
    </row>
    <row r="49" spans="2:11" x14ac:dyDescent="0.25">
      <c r="B49" s="168" t="s">
        <v>31</v>
      </c>
      <c r="C49" s="169" t="s">
        <v>6</v>
      </c>
      <c r="D49" s="28" t="s">
        <v>47</v>
      </c>
      <c r="E49" s="170" t="s">
        <v>6</v>
      </c>
      <c r="F49" s="166" t="s">
        <v>21</v>
      </c>
      <c r="G49" s="220">
        <v>1</v>
      </c>
      <c r="H49" s="58">
        <v>0</v>
      </c>
      <c r="I49" s="222">
        <f t="shared" si="1"/>
        <v>0</v>
      </c>
    </row>
    <row r="50" spans="2:11" x14ac:dyDescent="0.25">
      <c r="B50" s="168" t="s">
        <v>48</v>
      </c>
      <c r="C50" s="169" t="s">
        <v>6</v>
      </c>
      <c r="D50" s="28" t="s">
        <v>49</v>
      </c>
      <c r="E50" s="170" t="s">
        <v>6</v>
      </c>
      <c r="F50" s="166" t="s">
        <v>21</v>
      </c>
      <c r="G50" s="220">
        <v>1</v>
      </c>
      <c r="H50" s="58">
        <v>0</v>
      </c>
      <c r="I50" s="222">
        <f t="shared" si="1"/>
        <v>0</v>
      </c>
    </row>
    <row r="51" spans="2:11" x14ac:dyDescent="0.25">
      <c r="B51" s="168" t="s">
        <v>50</v>
      </c>
      <c r="C51" s="169" t="s">
        <v>6</v>
      </c>
      <c r="D51" s="28" t="s">
        <v>51</v>
      </c>
      <c r="E51" s="170" t="s">
        <v>6</v>
      </c>
      <c r="F51" s="166" t="s">
        <v>21</v>
      </c>
      <c r="G51" s="220">
        <v>1</v>
      </c>
      <c r="H51" s="58">
        <v>0</v>
      </c>
      <c r="I51" s="222">
        <f t="shared" si="1"/>
        <v>0</v>
      </c>
    </row>
    <row r="52" spans="2:11" ht="25.5" x14ac:dyDescent="0.25">
      <c r="B52" s="168" t="s">
        <v>52</v>
      </c>
      <c r="C52" s="169" t="s">
        <v>6</v>
      </c>
      <c r="D52" s="180" t="s">
        <v>303</v>
      </c>
      <c r="E52" s="223">
        <v>2006644</v>
      </c>
      <c r="F52" s="166" t="s">
        <v>21</v>
      </c>
      <c r="G52" s="220">
        <v>4</v>
      </c>
      <c r="H52" s="221">
        <f>H57</f>
        <v>0</v>
      </c>
      <c r="I52" s="222">
        <f>H52*G52</f>
        <v>0</v>
      </c>
      <c r="J52" s="224">
        <f>G52*H52</f>
        <v>0</v>
      </c>
    </row>
    <row r="53" spans="2:11" ht="26.25" thickBot="1" x14ac:dyDescent="0.3">
      <c r="B53" s="225" t="s">
        <v>53</v>
      </c>
      <c r="C53" s="226" t="s">
        <v>6</v>
      </c>
      <c r="D53" s="203" t="s">
        <v>304</v>
      </c>
      <c r="E53" s="227">
        <v>2006591</v>
      </c>
      <c r="F53" s="205" t="s">
        <v>21</v>
      </c>
      <c r="G53" s="205">
        <v>8</v>
      </c>
      <c r="H53" s="219">
        <f>H58</f>
        <v>0</v>
      </c>
      <c r="I53" s="228">
        <f>H53*G53</f>
        <v>0</v>
      </c>
      <c r="J53" s="224">
        <f>G53*H53</f>
        <v>0</v>
      </c>
    </row>
    <row r="54" spans="2:11" ht="15.75" thickBot="1" x14ac:dyDescent="0.3">
      <c r="B54" s="124" t="s">
        <v>6</v>
      </c>
      <c r="C54" s="209" t="s">
        <v>6</v>
      </c>
      <c r="D54" s="126" t="s">
        <v>54</v>
      </c>
      <c r="E54" s="210" t="s">
        <v>6</v>
      </c>
      <c r="F54" s="128" t="s">
        <v>6</v>
      </c>
      <c r="G54" s="211" t="s">
        <v>6</v>
      </c>
      <c r="H54" s="212" t="s">
        <v>6</v>
      </c>
      <c r="I54" s="213" t="s">
        <v>6</v>
      </c>
    </row>
    <row r="55" spans="2:11" x14ac:dyDescent="0.25">
      <c r="B55" s="214" t="s">
        <v>8</v>
      </c>
      <c r="C55" s="229" t="s">
        <v>219</v>
      </c>
      <c r="D55" s="216" t="s">
        <v>44</v>
      </c>
      <c r="E55" s="217">
        <v>2006819</v>
      </c>
      <c r="F55" s="218" t="s">
        <v>10</v>
      </c>
      <c r="G55" s="218">
        <v>8</v>
      </c>
      <c r="H55" s="57">
        <v>0</v>
      </c>
      <c r="I55" s="202">
        <f t="shared" ref="I55:I61" si="2">H55*G55</f>
        <v>0</v>
      </c>
    </row>
    <row r="56" spans="2:11" x14ac:dyDescent="0.25">
      <c r="B56" s="163" t="s">
        <v>11</v>
      </c>
      <c r="C56" s="164" t="s">
        <v>220</v>
      </c>
      <c r="D56" s="28" t="s">
        <v>45</v>
      </c>
      <c r="E56" s="165">
        <v>2006820</v>
      </c>
      <c r="F56" s="166" t="s">
        <v>10</v>
      </c>
      <c r="G56" s="166">
        <v>8</v>
      </c>
      <c r="H56" s="57">
        <v>0</v>
      </c>
      <c r="I56" s="202">
        <f t="shared" si="2"/>
        <v>0</v>
      </c>
    </row>
    <row r="57" spans="2:11" ht="25.5" x14ac:dyDescent="0.25">
      <c r="B57" s="163" t="s">
        <v>12</v>
      </c>
      <c r="C57" s="164" t="s">
        <v>221</v>
      </c>
      <c r="D57" s="180" t="s">
        <v>303</v>
      </c>
      <c r="E57" s="181">
        <v>2006644</v>
      </c>
      <c r="F57" s="166" t="s">
        <v>10</v>
      </c>
      <c r="G57" s="166">
        <v>600</v>
      </c>
      <c r="H57" s="57">
        <v>0</v>
      </c>
      <c r="I57" s="202">
        <f t="shared" si="2"/>
        <v>0</v>
      </c>
    </row>
    <row r="58" spans="2:11" ht="25.5" x14ac:dyDescent="0.25">
      <c r="B58" s="230" t="s">
        <v>31</v>
      </c>
      <c r="C58" s="231" t="s">
        <v>222</v>
      </c>
      <c r="D58" s="203" t="s">
        <v>304</v>
      </c>
      <c r="E58" s="232">
        <v>2006591</v>
      </c>
      <c r="F58" s="205" t="s">
        <v>10</v>
      </c>
      <c r="G58" s="205">
        <v>200</v>
      </c>
      <c r="H58" s="59">
        <v>0</v>
      </c>
      <c r="I58" s="202">
        <f t="shared" si="2"/>
        <v>0</v>
      </c>
    </row>
    <row r="59" spans="2:11" x14ac:dyDescent="0.25">
      <c r="B59" s="233" t="s">
        <v>48</v>
      </c>
      <c r="C59" s="164" t="s">
        <v>284</v>
      </c>
      <c r="D59" s="203" t="s">
        <v>285</v>
      </c>
      <c r="E59" s="232">
        <v>2006541</v>
      </c>
      <c r="F59" s="205" t="s">
        <v>10</v>
      </c>
      <c r="G59" s="205">
        <v>6</v>
      </c>
      <c r="H59" s="60">
        <v>0</v>
      </c>
      <c r="I59" s="202">
        <f t="shared" si="2"/>
        <v>0</v>
      </c>
    </row>
    <row r="60" spans="2:11" x14ac:dyDescent="0.25">
      <c r="B60" s="233" t="s">
        <v>50</v>
      </c>
      <c r="C60" s="234" t="s">
        <v>378</v>
      </c>
      <c r="D60" s="190" t="s">
        <v>380</v>
      </c>
      <c r="E60" s="235">
        <v>2017343</v>
      </c>
      <c r="F60" s="166" t="s">
        <v>10</v>
      </c>
      <c r="G60" s="166">
        <v>8</v>
      </c>
      <c r="H60" s="58">
        <v>0</v>
      </c>
      <c r="I60" s="202">
        <f t="shared" si="2"/>
        <v>0</v>
      </c>
      <c r="K60" s="132"/>
    </row>
    <row r="61" spans="2:11" s="241" customFormat="1" ht="15.75" thickBot="1" x14ac:dyDescent="0.3">
      <c r="B61" s="236" t="s">
        <v>52</v>
      </c>
      <c r="C61" s="237" t="s">
        <v>379</v>
      </c>
      <c r="D61" s="238" t="s">
        <v>381</v>
      </c>
      <c r="E61" s="239">
        <v>2017344</v>
      </c>
      <c r="F61" s="205" t="s">
        <v>10</v>
      </c>
      <c r="G61" s="205">
        <v>8</v>
      </c>
      <c r="H61" s="60">
        <v>0</v>
      </c>
      <c r="I61" s="240">
        <f t="shared" si="2"/>
        <v>0</v>
      </c>
      <c r="K61" s="242"/>
    </row>
    <row r="62" spans="2:11" x14ac:dyDescent="0.25">
      <c r="B62" s="243" t="s">
        <v>6</v>
      </c>
      <c r="C62" s="244" t="s">
        <v>6</v>
      </c>
      <c r="D62" s="245" t="s">
        <v>55</v>
      </c>
      <c r="E62" s="246" t="s">
        <v>6</v>
      </c>
      <c r="F62" s="247" t="s">
        <v>6</v>
      </c>
      <c r="G62" s="147" t="s">
        <v>6</v>
      </c>
      <c r="H62" s="248" t="s">
        <v>6</v>
      </c>
      <c r="I62" s="249" t="s">
        <v>6</v>
      </c>
    </row>
    <row r="63" spans="2:11" x14ac:dyDescent="0.25">
      <c r="B63" s="163" t="s">
        <v>8</v>
      </c>
      <c r="C63" s="164" t="s">
        <v>223</v>
      </c>
      <c r="D63" s="28" t="s">
        <v>56</v>
      </c>
      <c r="E63" s="165">
        <v>2008035</v>
      </c>
      <c r="F63" s="166" t="s">
        <v>10</v>
      </c>
      <c r="G63" s="166">
        <v>500</v>
      </c>
      <c r="H63" s="58">
        <v>0</v>
      </c>
      <c r="I63" s="167">
        <f>H63*G63</f>
        <v>0</v>
      </c>
    </row>
    <row r="64" spans="2:11" ht="15.75" thickBot="1" x14ac:dyDescent="0.3">
      <c r="B64" s="149" t="s">
        <v>11</v>
      </c>
      <c r="C64" s="150" t="s">
        <v>224</v>
      </c>
      <c r="D64" s="97" t="s">
        <v>57</v>
      </c>
      <c r="E64" s="151">
        <v>2008035</v>
      </c>
      <c r="F64" s="152" t="s">
        <v>10</v>
      </c>
      <c r="G64" s="152">
        <v>500</v>
      </c>
      <c r="H64" s="88">
        <v>0</v>
      </c>
      <c r="I64" s="153">
        <f>H64*G64</f>
        <v>0</v>
      </c>
    </row>
    <row r="65" spans="2:11" ht="15.75" thickBot="1" x14ac:dyDescent="0.3">
      <c r="B65" s="154" t="s">
        <v>6</v>
      </c>
      <c r="C65" s="155" t="s">
        <v>6</v>
      </c>
      <c r="D65" s="156" t="s">
        <v>58</v>
      </c>
      <c r="E65" s="157" t="s">
        <v>6</v>
      </c>
      <c r="F65" s="158" t="s">
        <v>6</v>
      </c>
      <c r="G65" s="159" t="s">
        <v>6</v>
      </c>
      <c r="H65" s="160" t="s">
        <v>6</v>
      </c>
      <c r="I65" s="161" t="s">
        <v>6</v>
      </c>
      <c r="K65" s="132"/>
    </row>
    <row r="66" spans="2:11" x14ac:dyDescent="0.25">
      <c r="B66" s="143" t="s">
        <v>8</v>
      </c>
      <c r="C66" s="144" t="s">
        <v>225</v>
      </c>
      <c r="D66" s="145" t="s">
        <v>59</v>
      </c>
      <c r="E66" s="146">
        <v>2018129</v>
      </c>
      <c r="F66" s="147" t="s">
        <v>10</v>
      </c>
      <c r="G66" s="147">
        <v>2</v>
      </c>
      <c r="H66" s="56">
        <v>0</v>
      </c>
      <c r="I66" s="148">
        <f>H66*G66</f>
        <v>0</v>
      </c>
    </row>
    <row r="67" spans="2:11" x14ac:dyDescent="0.25">
      <c r="B67" s="163" t="s">
        <v>11</v>
      </c>
      <c r="C67" s="164" t="s">
        <v>226</v>
      </c>
      <c r="D67" s="28" t="s">
        <v>60</v>
      </c>
      <c r="E67" s="165">
        <v>2006540</v>
      </c>
      <c r="F67" s="166" t="s">
        <v>10</v>
      </c>
      <c r="G67" s="166">
        <v>2</v>
      </c>
      <c r="H67" s="58">
        <v>0</v>
      </c>
      <c r="I67" s="167">
        <f>H67*G67</f>
        <v>0</v>
      </c>
    </row>
    <row r="68" spans="2:11" ht="15.75" thickBot="1" x14ac:dyDescent="0.3">
      <c r="B68" s="149" t="s">
        <v>12</v>
      </c>
      <c r="C68" s="150" t="s">
        <v>227</v>
      </c>
      <c r="D68" s="97" t="s">
        <v>61</v>
      </c>
      <c r="E68" s="151">
        <v>2018274</v>
      </c>
      <c r="F68" s="152" t="s">
        <v>10</v>
      </c>
      <c r="G68" s="152">
        <v>2</v>
      </c>
      <c r="H68" s="88">
        <v>0</v>
      </c>
      <c r="I68" s="153">
        <f>H68*G68</f>
        <v>0</v>
      </c>
    </row>
    <row r="69" spans="2:11" ht="15.75" thickBot="1" x14ac:dyDescent="0.3">
      <c r="B69" s="250" t="s">
        <v>62</v>
      </c>
      <c r="C69" s="251" t="s">
        <v>6</v>
      </c>
      <c r="D69" s="195" t="s">
        <v>63</v>
      </c>
      <c r="E69" s="196" t="s">
        <v>6</v>
      </c>
      <c r="F69" s="197"/>
      <c r="G69" s="198" t="s">
        <v>6</v>
      </c>
      <c r="H69" s="199" t="s">
        <v>6</v>
      </c>
      <c r="I69" s="200"/>
      <c r="K69" s="201">
        <f>SUM(I71+I72+I73+I84+I85+I88+I89+I91+I92+I86)</f>
        <v>0</v>
      </c>
    </row>
    <row r="70" spans="2:11" ht="15.75" thickBot="1" x14ac:dyDescent="0.3">
      <c r="B70" s="134" t="s">
        <v>6</v>
      </c>
      <c r="C70" s="135" t="s">
        <v>6</v>
      </c>
      <c r="D70" s="136" t="s">
        <v>64</v>
      </c>
      <c r="E70" s="137" t="s">
        <v>6</v>
      </c>
      <c r="F70" s="138" t="s">
        <v>6</v>
      </c>
      <c r="G70" s="139" t="s">
        <v>6</v>
      </c>
      <c r="H70" s="140" t="s">
        <v>6</v>
      </c>
      <c r="I70" s="141" t="s">
        <v>6</v>
      </c>
    </row>
    <row r="71" spans="2:11" x14ac:dyDescent="0.25">
      <c r="B71" s="143" t="s">
        <v>8</v>
      </c>
      <c r="C71" s="144" t="s">
        <v>228</v>
      </c>
      <c r="D71" s="145" t="s">
        <v>65</v>
      </c>
      <c r="E71" s="146">
        <v>2006815</v>
      </c>
      <c r="F71" s="147" t="s">
        <v>10</v>
      </c>
      <c r="G71" s="147">
        <v>4</v>
      </c>
      <c r="H71" s="56">
        <v>0</v>
      </c>
      <c r="I71" s="148">
        <f>H71*G71</f>
        <v>0</v>
      </c>
      <c r="K71" s="132"/>
    </row>
    <row r="72" spans="2:11" ht="15.75" thickBot="1" x14ac:dyDescent="0.3">
      <c r="B72" s="149" t="s">
        <v>11</v>
      </c>
      <c r="C72" s="150" t="s">
        <v>229</v>
      </c>
      <c r="D72" s="97" t="s">
        <v>66</v>
      </c>
      <c r="E72" s="151">
        <v>2006733</v>
      </c>
      <c r="F72" s="152" t="s">
        <v>10</v>
      </c>
      <c r="G72" s="152">
        <v>4</v>
      </c>
      <c r="H72" s="88">
        <v>0</v>
      </c>
      <c r="I72" s="153">
        <f>H72*G72</f>
        <v>0</v>
      </c>
    </row>
    <row r="73" spans="2:11" ht="15.75" thickBot="1" x14ac:dyDescent="0.3">
      <c r="B73" s="154"/>
      <c r="C73" s="155" t="s">
        <v>67</v>
      </c>
      <c r="D73" s="156" t="s">
        <v>68</v>
      </c>
      <c r="E73" s="252">
        <v>2007628</v>
      </c>
      <c r="F73" s="159" t="s">
        <v>19</v>
      </c>
      <c r="G73" s="159">
        <v>4</v>
      </c>
      <c r="H73" s="253">
        <f>I74+I75+I76+I77+I78+I79+I80+I81+I82</f>
        <v>0</v>
      </c>
      <c r="I73" s="240">
        <f t="shared" ref="I73:I82" si="3">G73*H73</f>
        <v>0</v>
      </c>
      <c r="K73" s="132"/>
    </row>
    <row r="74" spans="2:11" x14ac:dyDescent="0.25">
      <c r="B74" s="243" t="s">
        <v>8</v>
      </c>
      <c r="C74" s="244" t="s">
        <v>6</v>
      </c>
      <c r="D74" s="145" t="s">
        <v>69</v>
      </c>
      <c r="E74" s="246" t="s">
        <v>6</v>
      </c>
      <c r="F74" s="147" t="s">
        <v>21</v>
      </c>
      <c r="G74" s="147">
        <v>1</v>
      </c>
      <c r="H74" s="56">
        <v>0</v>
      </c>
      <c r="I74" s="254">
        <f t="shared" si="3"/>
        <v>0</v>
      </c>
    </row>
    <row r="75" spans="2:11" x14ac:dyDescent="0.25">
      <c r="B75" s="168" t="s">
        <v>11</v>
      </c>
      <c r="C75" s="169" t="s">
        <v>6</v>
      </c>
      <c r="D75" s="28" t="s">
        <v>70</v>
      </c>
      <c r="E75" s="170" t="s">
        <v>6</v>
      </c>
      <c r="F75" s="166" t="s">
        <v>21</v>
      </c>
      <c r="G75" s="166">
        <v>1</v>
      </c>
      <c r="H75" s="58">
        <v>0</v>
      </c>
      <c r="I75" s="255">
        <f t="shared" si="3"/>
        <v>0</v>
      </c>
    </row>
    <row r="76" spans="2:11" x14ac:dyDescent="0.25">
      <c r="B76" s="168" t="s">
        <v>12</v>
      </c>
      <c r="C76" s="169" t="s">
        <v>6</v>
      </c>
      <c r="D76" s="28" t="s">
        <v>71</v>
      </c>
      <c r="E76" s="170" t="s">
        <v>6</v>
      </c>
      <c r="F76" s="166" t="s">
        <v>21</v>
      </c>
      <c r="G76" s="166">
        <v>1</v>
      </c>
      <c r="H76" s="58">
        <v>0</v>
      </c>
      <c r="I76" s="255">
        <f t="shared" si="3"/>
        <v>0</v>
      </c>
    </row>
    <row r="77" spans="2:11" x14ac:dyDescent="0.25">
      <c r="B77" s="168" t="s">
        <v>31</v>
      </c>
      <c r="C77" s="169" t="s">
        <v>6</v>
      </c>
      <c r="D77" s="28" t="s">
        <v>72</v>
      </c>
      <c r="E77" s="170" t="s">
        <v>6</v>
      </c>
      <c r="F77" s="166" t="s">
        <v>21</v>
      </c>
      <c r="G77" s="166">
        <v>1</v>
      </c>
      <c r="H77" s="58">
        <v>0</v>
      </c>
      <c r="I77" s="255">
        <f t="shared" si="3"/>
        <v>0</v>
      </c>
    </row>
    <row r="78" spans="2:11" x14ac:dyDescent="0.25">
      <c r="B78" s="168" t="s">
        <v>48</v>
      </c>
      <c r="C78" s="169" t="s">
        <v>6</v>
      </c>
      <c r="D78" s="28" t="s">
        <v>73</v>
      </c>
      <c r="E78" s="170" t="s">
        <v>6</v>
      </c>
      <c r="F78" s="166" t="s">
        <v>21</v>
      </c>
      <c r="G78" s="166">
        <v>1</v>
      </c>
      <c r="H78" s="58">
        <v>0</v>
      </c>
      <c r="I78" s="255">
        <f t="shared" si="3"/>
        <v>0</v>
      </c>
    </row>
    <row r="79" spans="2:11" x14ac:dyDescent="0.25">
      <c r="B79" s="168" t="s">
        <v>50</v>
      </c>
      <c r="C79" s="169" t="s">
        <v>6</v>
      </c>
      <c r="D79" s="28" t="s">
        <v>24</v>
      </c>
      <c r="E79" s="170" t="s">
        <v>6</v>
      </c>
      <c r="F79" s="166" t="s">
        <v>21</v>
      </c>
      <c r="G79" s="166">
        <v>1</v>
      </c>
      <c r="H79" s="58">
        <v>0</v>
      </c>
      <c r="I79" s="255">
        <f t="shared" si="3"/>
        <v>0</v>
      </c>
    </row>
    <row r="80" spans="2:11" x14ac:dyDescent="0.25">
      <c r="B80" s="168" t="s">
        <v>52</v>
      </c>
      <c r="C80" s="169" t="s">
        <v>6</v>
      </c>
      <c r="D80" s="28" t="s">
        <v>74</v>
      </c>
      <c r="E80" s="223">
        <v>2006751</v>
      </c>
      <c r="F80" s="166" t="s">
        <v>21</v>
      </c>
      <c r="G80" s="166">
        <v>8</v>
      </c>
      <c r="H80" s="221">
        <f>H85</f>
        <v>0</v>
      </c>
      <c r="I80" s="255">
        <f t="shared" si="3"/>
        <v>0</v>
      </c>
      <c r="J80" s="122">
        <f>G80*H80</f>
        <v>0</v>
      </c>
    </row>
    <row r="81" spans="1:11" x14ac:dyDescent="0.25">
      <c r="B81" s="168" t="s">
        <v>53</v>
      </c>
      <c r="C81" s="169" t="s">
        <v>6</v>
      </c>
      <c r="D81" s="28" t="s">
        <v>75</v>
      </c>
      <c r="E81" s="223">
        <v>2006951</v>
      </c>
      <c r="F81" s="166" t="s">
        <v>21</v>
      </c>
      <c r="G81" s="166">
        <v>4</v>
      </c>
      <c r="H81" s="221">
        <f>H84</f>
        <v>0</v>
      </c>
      <c r="I81" s="255">
        <f t="shared" si="3"/>
        <v>0</v>
      </c>
      <c r="J81" s="122">
        <f>G81*H81</f>
        <v>0</v>
      </c>
    </row>
    <row r="82" spans="1:11" ht="15.75" thickBot="1" x14ac:dyDescent="0.3">
      <c r="B82" s="173" t="s">
        <v>76</v>
      </c>
      <c r="C82" s="174" t="s">
        <v>6</v>
      </c>
      <c r="D82" s="97" t="s">
        <v>77</v>
      </c>
      <c r="E82" s="175" t="s">
        <v>6</v>
      </c>
      <c r="F82" s="152" t="s">
        <v>21</v>
      </c>
      <c r="G82" s="152">
        <v>8</v>
      </c>
      <c r="H82" s="88">
        <v>0</v>
      </c>
      <c r="I82" s="256">
        <f t="shared" si="3"/>
        <v>0</v>
      </c>
      <c r="J82" s="122">
        <f>G82*H82</f>
        <v>0</v>
      </c>
    </row>
    <row r="83" spans="1:11" ht="15.75" thickBot="1" x14ac:dyDescent="0.3">
      <c r="B83" s="154" t="s">
        <v>6</v>
      </c>
      <c r="C83" s="155" t="s">
        <v>6</v>
      </c>
      <c r="D83" s="257" t="s">
        <v>78</v>
      </c>
      <c r="E83" s="258" t="s">
        <v>6</v>
      </c>
      <c r="F83" s="158" t="s">
        <v>6</v>
      </c>
      <c r="G83" s="159" t="s">
        <v>6</v>
      </c>
      <c r="H83" s="160" t="s">
        <v>6</v>
      </c>
      <c r="I83" s="161" t="s">
        <v>6</v>
      </c>
    </row>
    <row r="84" spans="1:11" x14ac:dyDescent="0.25">
      <c r="B84" s="143" t="s">
        <v>8</v>
      </c>
      <c r="C84" s="144" t="s">
        <v>230</v>
      </c>
      <c r="D84" s="145" t="s">
        <v>75</v>
      </c>
      <c r="E84" s="146">
        <v>2006951</v>
      </c>
      <c r="F84" s="147" t="s">
        <v>10</v>
      </c>
      <c r="G84" s="147">
        <v>300</v>
      </c>
      <c r="H84" s="56">
        <v>0</v>
      </c>
      <c r="I84" s="148">
        <f>G84*H84</f>
        <v>0</v>
      </c>
    </row>
    <row r="85" spans="1:11" x14ac:dyDescent="0.25">
      <c r="A85" s="259"/>
      <c r="B85" s="163" t="s">
        <v>11</v>
      </c>
      <c r="C85" s="164" t="s">
        <v>231</v>
      </c>
      <c r="D85" s="28" t="s">
        <v>74</v>
      </c>
      <c r="E85" s="165">
        <v>2006751</v>
      </c>
      <c r="F85" s="166" t="s">
        <v>10</v>
      </c>
      <c r="G85" s="166">
        <v>150</v>
      </c>
      <c r="H85" s="58">
        <v>0</v>
      </c>
      <c r="I85" s="167">
        <f>G85*H85</f>
        <v>0</v>
      </c>
    </row>
    <row r="86" spans="1:11" ht="15.75" thickBot="1" x14ac:dyDescent="0.3">
      <c r="A86" s="259"/>
      <c r="B86" s="149" t="s">
        <v>12</v>
      </c>
      <c r="C86" s="150" t="s">
        <v>382</v>
      </c>
      <c r="D86" s="260" t="s">
        <v>383</v>
      </c>
      <c r="E86" s="151">
        <v>2006799</v>
      </c>
      <c r="F86" s="152" t="s">
        <v>10</v>
      </c>
      <c r="G86" s="152">
        <v>500</v>
      </c>
      <c r="H86" s="88">
        <v>0</v>
      </c>
      <c r="I86" s="153">
        <f>G86*H86</f>
        <v>0</v>
      </c>
    </row>
    <row r="87" spans="1:11" ht="15.75" thickBot="1" x14ac:dyDescent="0.3">
      <c r="B87" s="250" t="s">
        <v>6</v>
      </c>
      <c r="C87" s="251" t="s">
        <v>6</v>
      </c>
      <c r="D87" s="261" t="s">
        <v>79</v>
      </c>
      <c r="E87" s="262" t="s">
        <v>6</v>
      </c>
      <c r="F87" s="197" t="s">
        <v>6</v>
      </c>
      <c r="G87" s="198" t="s">
        <v>6</v>
      </c>
      <c r="H87" s="199" t="s">
        <v>6</v>
      </c>
      <c r="I87" s="200" t="s">
        <v>6</v>
      </c>
    </row>
    <row r="88" spans="1:11" x14ac:dyDescent="0.25">
      <c r="B88" s="214" t="s">
        <v>8</v>
      </c>
      <c r="C88" s="229" t="s">
        <v>232</v>
      </c>
      <c r="D88" s="216" t="s">
        <v>80</v>
      </c>
      <c r="E88" s="217">
        <v>2006762</v>
      </c>
      <c r="F88" s="218" t="s">
        <v>10</v>
      </c>
      <c r="G88" s="218">
        <v>8</v>
      </c>
      <c r="H88" s="57">
        <v>0</v>
      </c>
      <c r="I88" s="202">
        <f>G88*H88</f>
        <v>0</v>
      </c>
    </row>
    <row r="89" spans="1:11" ht="15.75" thickBot="1" x14ac:dyDescent="0.3">
      <c r="B89" s="230" t="s">
        <v>11</v>
      </c>
      <c r="C89" s="231" t="s">
        <v>233</v>
      </c>
      <c r="D89" s="31" t="s">
        <v>81</v>
      </c>
      <c r="E89" s="263">
        <v>2006829</v>
      </c>
      <c r="F89" s="205" t="s">
        <v>10</v>
      </c>
      <c r="G89" s="218">
        <v>8</v>
      </c>
      <c r="H89" s="57">
        <v>0</v>
      </c>
      <c r="I89" s="202">
        <f>G89*H89</f>
        <v>0</v>
      </c>
    </row>
    <row r="90" spans="1:11" ht="15.75" thickBot="1" x14ac:dyDescent="0.3">
      <c r="B90" s="124" t="s">
        <v>6</v>
      </c>
      <c r="C90" s="209" t="s">
        <v>6</v>
      </c>
      <c r="D90" s="264" t="s">
        <v>82</v>
      </c>
      <c r="E90" s="265" t="s">
        <v>6</v>
      </c>
      <c r="F90" s="128"/>
      <c r="G90" s="211" t="s">
        <v>6</v>
      </c>
      <c r="H90" s="212" t="s">
        <v>6</v>
      </c>
      <c r="I90" s="213" t="s">
        <v>6</v>
      </c>
    </row>
    <row r="91" spans="1:11" x14ac:dyDescent="0.25">
      <c r="B91" s="214" t="s">
        <v>8</v>
      </c>
      <c r="C91" s="229" t="s">
        <v>234</v>
      </c>
      <c r="D91" s="216" t="s">
        <v>59</v>
      </c>
      <c r="E91" s="217">
        <v>2006534</v>
      </c>
      <c r="F91" s="218" t="s">
        <v>10</v>
      </c>
      <c r="G91" s="218">
        <v>1</v>
      </c>
      <c r="H91" s="57">
        <v>0</v>
      </c>
      <c r="I91" s="202">
        <f>G91*H91</f>
        <v>0</v>
      </c>
    </row>
    <row r="92" spans="1:11" ht="15.75" thickBot="1" x14ac:dyDescent="0.3">
      <c r="B92" s="230" t="s">
        <v>11</v>
      </c>
      <c r="C92" s="231" t="s">
        <v>235</v>
      </c>
      <c r="D92" s="31" t="s">
        <v>83</v>
      </c>
      <c r="E92" s="263">
        <v>2018080</v>
      </c>
      <c r="F92" s="205" t="s">
        <v>10</v>
      </c>
      <c r="G92" s="205">
        <v>1</v>
      </c>
      <c r="H92" s="57">
        <v>0</v>
      </c>
      <c r="I92" s="202">
        <f>G92*H92</f>
        <v>0</v>
      </c>
    </row>
    <row r="93" spans="1:11" ht="15.75" thickBot="1" x14ac:dyDescent="0.3">
      <c r="B93" s="124" t="s">
        <v>84</v>
      </c>
      <c r="C93" s="209"/>
      <c r="D93" s="126" t="s">
        <v>85</v>
      </c>
      <c r="E93" s="210"/>
      <c r="F93" s="128"/>
      <c r="G93" s="211"/>
      <c r="H93" s="212" t="s">
        <v>6</v>
      </c>
      <c r="I93" s="213" t="s">
        <v>6</v>
      </c>
      <c r="K93" s="201">
        <f>SUM(I95+I96+I98+I99+I101+I102+I109+I110+I111+I112+I115+I116+I117+I118+I119+I120+I121+I122+I123+I124+I125+I126+I128+I129+I131+I132+I133+I136+I137+I138+I140+I141+I142+I151+I152+I153+I155+I156+I157+I158+I159+I160+I162+I165+I166+I167+I168+I169+I171+I172+I173+I174+I175+I177+I178+I179+I113+I143+I144+I145+I146+I147+I148+I149+I103+I104+I107)</f>
        <v>0</v>
      </c>
    </row>
    <row r="94" spans="1:11" ht="15.75" thickBot="1" x14ac:dyDescent="0.3">
      <c r="B94" s="124" t="s">
        <v>6</v>
      </c>
      <c r="C94" s="209" t="s">
        <v>6</v>
      </c>
      <c r="D94" s="126" t="s">
        <v>86</v>
      </c>
      <c r="E94" s="265" t="s">
        <v>6</v>
      </c>
      <c r="F94" s="128" t="s">
        <v>6</v>
      </c>
      <c r="G94" s="211" t="s">
        <v>6</v>
      </c>
      <c r="H94" s="212" t="s">
        <v>6</v>
      </c>
      <c r="I94" s="213" t="s">
        <v>6</v>
      </c>
    </row>
    <row r="95" spans="1:11" x14ac:dyDescent="0.25">
      <c r="B95" s="214" t="s">
        <v>8</v>
      </c>
      <c r="C95" s="229" t="s">
        <v>236</v>
      </c>
      <c r="D95" s="216" t="s">
        <v>87</v>
      </c>
      <c r="E95" s="217">
        <v>2018275</v>
      </c>
      <c r="F95" s="218" t="s">
        <v>10</v>
      </c>
      <c r="G95" s="218">
        <v>8</v>
      </c>
      <c r="H95" s="57">
        <v>0</v>
      </c>
      <c r="I95" s="202">
        <f>G95*H95</f>
        <v>0</v>
      </c>
    </row>
    <row r="96" spans="1:11" ht="15.75" thickBot="1" x14ac:dyDescent="0.3">
      <c r="B96" s="230" t="s">
        <v>11</v>
      </c>
      <c r="C96" s="231" t="s">
        <v>237</v>
      </c>
      <c r="D96" s="31" t="s">
        <v>88</v>
      </c>
      <c r="E96" s="263">
        <v>2006787</v>
      </c>
      <c r="F96" s="205" t="s">
        <v>10</v>
      </c>
      <c r="G96" s="205">
        <v>8</v>
      </c>
      <c r="H96" s="57">
        <v>0</v>
      </c>
      <c r="I96" s="202">
        <f>G96*H96</f>
        <v>0</v>
      </c>
    </row>
    <row r="97" spans="2:11" ht="15.75" thickBot="1" x14ac:dyDescent="0.3">
      <c r="B97" s="124" t="s">
        <v>6</v>
      </c>
      <c r="C97" s="209" t="s">
        <v>6</v>
      </c>
      <c r="D97" s="126" t="s">
        <v>89</v>
      </c>
      <c r="E97" s="265" t="s">
        <v>6</v>
      </c>
      <c r="F97" s="128"/>
      <c r="G97" s="211" t="s">
        <v>6</v>
      </c>
      <c r="H97" s="212" t="s">
        <v>6</v>
      </c>
      <c r="I97" s="213" t="s">
        <v>6</v>
      </c>
    </row>
    <row r="98" spans="2:11" x14ac:dyDescent="0.25">
      <c r="B98" s="214" t="s">
        <v>8</v>
      </c>
      <c r="C98" s="229" t="s">
        <v>238</v>
      </c>
      <c r="D98" s="216" t="s">
        <v>90</v>
      </c>
      <c r="E98" s="217">
        <v>2018276</v>
      </c>
      <c r="F98" s="218" t="s">
        <v>10</v>
      </c>
      <c r="G98" s="218">
        <v>6</v>
      </c>
      <c r="H98" s="57">
        <v>0</v>
      </c>
      <c r="I98" s="202">
        <f>G98*H98</f>
        <v>0</v>
      </c>
    </row>
    <row r="99" spans="2:11" ht="15.75" thickBot="1" x14ac:dyDescent="0.3">
      <c r="B99" s="230" t="s">
        <v>11</v>
      </c>
      <c r="C99" s="231" t="s">
        <v>239</v>
      </c>
      <c r="D99" s="31" t="s">
        <v>91</v>
      </c>
      <c r="E99" s="263">
        <v>2006739</v>
      </c>
      <c r="F99" s="205" t="s">
        <v>10</v>
      </c>
      <c r="G99" s="205">
        <v>4</v>
      </c>
      <c r="H99" s="57">
        <v>0</v>
      </c>
      <c r="I99" s="202">
        <f>G99*H99</f>
        <v>0</v>
      </c>
    </row>
    <row r="100" spans="2:11" ht="15.75" thickBot="1" x14ac:dyDescent="0.3">
      <c r="B100" s="124" t="s">
        <v>6</v>
      </c>
      <c r="C100" s="209" t="s">
        <v>6</v>
      </c>
      <c r="D100" s="126" t="s">
        <v>92</v>
      </c>
      <c r="E100" s="265" t="s">
        <v>6</v>
      </c>
      <c r="F100" s="128"/>
      <c r="G100" s="211" t="s">
        <v>6</v>
      </c>
      <c r="H100" s="212" t="s">
        <v>6</v>
      </c>
      <c r="I100" s="213" t="s">
        <v>6</v>
      </c>
    </row>
    <row r="101" spans="2:11" x14ac:dyDescent="0.25">
      <c r="B101" s="143" t="s">
        <v>8</v>
      </c>
      <c r="C101" s="144" t="s">
        <v>240</v>
      </c>
      <c r="D101" s="145" t="s">
        <v>93</v>
      </c>
      <c r="E101" s="146">
        <v>2018277</v>
      </c>
      <c r="F101" s="147" t="s">
        <v>10</v>
      </c>
      <c r="G101" s="147">
        <v>6</v>
      </c>
      <c r="H101" s="57">
        <v>0</v>
      </c>
      <c r="I101" s="148">
        <f>G101*H101</f>
        <v>0</v>
      </c>
    </row>
    <row r="102" spans="2:11" x14ac:dyDescent="0.25">
      <c r="B102" s="163" t="s">
        <v>11</v>
      </c>
      <c r="C102" s="164" t="s">
        <v>241</v>
      </c>
      <c r="D102" s="28" t="s">
        <v>91</v>
      </c>
      <c r="E102" s="165">
        <v>2006856</v>
      </c>
      <c r="F102" s="166" t="s">
        <v>10</v>
      </c>
      <c r="G102" s="166">
        <v>6</v>
      </c>
      <c r="H102" s="57">
        <v>0</v>
      </c>
      <c r="I102" s="167">
        <f>G102*H102</f>
        <v>0</v>
      </c>
    </row>
    <row r="103" spans="2:11" x14ac:dyDescent="0.25">
      <c r="B103" s="163" t="s">
        <v>12</v>
      </c>
      <c r="C103" s="164" t="s">
        <v>391</v>
      </c>
      <c r="D103" s="28" t="s">
        <v>392</v>
      </c>
      <c r="E103" s="165">
        <v>2006894</v>
      </c>
      <c r="F103" s="166" t="s">
        <v>10</v>
      </c>
      <c r="G103" s="166">
        <v>4</v>
      </c>
      <c r="H103" s="57">
        <v>0</v>
      </c>
      <c r="I103" s="167">
        <f>G103*H103</f>
        <v>0</v>
      </c>
      <c r="K103" s="266"/>
    </row>
    <row r="104" spans="2:11" ht="39" thickBot="1" x14ac:dyDescent="0.3">
      <c r="B104" s="267" t="s">
        <v>31</v>
      </c>
      <c r="C104" s="268" t="s">
        <v>393</v>
      </c>
      <c r="D104" s="269" t="s">
        <v>412</v>
      </c>
      <c r="E104" s="270">
        <v>2033112</v>
      </c>
      <c r="F104" s="198" t="s">
        <v>10</v>
      </c>
      <c r="G104" s="198">
        <v>5</v>
      </c>
      <c r="H104" s="57">
        <v>0</v>
      </c>
      <c r="I104" s="271">
        <f>G104*H104</f>
        <v>0</v>
      </c>
      <c r="K104" s="266"/>
    </row>
    <row r="105" spans="2:11" ht="15.75" thickBot="1" x14ac:dyDescent="0.3">
      <c r="B105" s="267"/>
      <c r="C105" s="272" t="s">
        <v>6</v>
      </c>
      <c r="D105" s="273" t="s">
        <v>413</v>
      </c>
      <c r="E105" s="274" t="s">
        <v>6</v>
      </c>
      <c r="F105" s="198" t="s">
        <v>10</v>
      </c>
      <c r="G105" s="198">
        <v>5</v>
      </c>
      <c r="H105" s="275"/>
      <c r="I105" s="276"/>
      <c r="K105" s="266"/>
    </row>
    <row r="106" spans="2:11" ht="15.75" thickBot="1" x14ac:dyDescent="0.3">
      <c r="B106" s="267"/>
      <c r="C106" s="272" t="s">
        <v>6</v>
      </c>
      <c r="D106" s="273" t="s">
        <v>414</v>
      </c>
      <c r="E106" s="274" t="s">
        <v>6</v>
      </c>
      <c r="F106" s="198" t="s">
        <v>10</v>
      </c>
      <c r="G106" s="198">
        <v>10</v>
      </c>
      <c r="H106" s="275"/>
      <c r="I106" s="276"/>
      <c r="K106" s="266"/>
    </row>
    <row r="107" spans="2:11" ht="26.25" thickBot="1" x14ac:dyDescent="0.3">
      <c r="B107" s="267" t="s">
        <v>48</v>
      </c>
      <c r="C107" s="272" t="s">
        <v>438</v>
      </c>
      <c r="D107" s="269" t="s">
        <v>439</v>
      </c>
      <c r="E107" s="270">
        <v>2031206</v>
      </c>
      <c r="F107" s="198" t="s">
        <v>10</v>
      </c>
      <c r="G107" s="198">
        <v>2</v>
      </c>
      <c r="H107" s="61">
        <v>0</v>
      </c>
      <c r="I107" s="271">
        <f>G107*H107</f>
        <v>0</v>
      </c>
      <c r="K107" s="266"/>
    </row>
    <row r="108" spans="2:11" ht="15.75" thickBot="1" x14ac:dyDescent="0.3">
      <c r="B108" s="124" t="s">
        <v>6</v>
      </c>
      <c r="C108" s="277" t="s">
        <v>6</v>
      </c>
      <c r="D108" s="126" t="s">
        <v>94</v>
      </c>
      <c r="E108" s="265" t="s">
        <v>6</v>
      </c>
      <c r="F108" s="128"/>
      <c r="G108" s="211" t="s">
        <v>6</v>
      </c>
      <c r="H108" s="212" t="s">
        <v>6</v>
      </c>
      <c r="I108" s="213" t="s">
        <v>6</v>
      </c>
    </row>
    <row r="109" spans="2:11" x14ac:dyDescent="0.25">
      <c r="B109" s="214" t="s">
        <v>8</v>
      </c>
      <c r="C109" s="229" t="s">
        <v>242</v>
      </c>
      <c r="D109" s="216" t="s">
        <v>95</v>
      </c>
      <c r="E109" s="217">
        <v>2018286</v>
      </c>
      <c r="F109" s="218" t="s">
        <v>10</v>
      </c>
      <c r="G109" s="218">
        <v>15</v>
      </c>
      <c r="H109" s="57">
        <v>0</v>
      </c>
      <c r="I109" s="202">
        <f>G109*H109</f>
        <v>0</v>
      </c>
      <c r="K109" s="132"/>
    </row>
    <row r="110" spans="2:11" ht="25.5" x14ac:dyDescent="0.25">
      <c r="B110" s="163" t="s">
        <v>11</v>
      </c>
      <c r="C110" s="164" t="s">
        <v>243</v>
      </c>
      <c r="D110" s="180" t="s">
        <v>309</v>
      </c>
      <c r="E110" s="165">
        <v>2018287</v>
      </c>
      <c r="F110" s="166" t="s">
        <v>10</v>
      </c>
      <c r="G110" s="166">
        <v>15</v>
      </c>
      <c r="H110" s="57">
        <v>0</v>
      </c>
      <c r="I110" s="202">
        <f>G110*H110</f>
        <v>0</v>
      </c>
    </row>
    <row r="111" spans="2:11" x14ac:dyDescent="0.25">
      <c r="B111" s="163" t="s">
        <v>12</v>
      </c>
      <c r="C111" s="164" t="s">
        <v>244</v>
      </c>
      <c r="D111" s="28" t="s">
        <v>96</v>
      </c>
      <c r="E111" s="165">
        <v>2018289</v>
      </c>
      <c r="F111" s="166" t="s">
        <v>10</v>
      </c>
      <c r="G111" s="166">
        <v>10</v>
      </c>
      <c r="H111" s="57">
        <v>0</v>
      </c>
      <c r="I111" s="202">
        <f>G111*H111</f>
        <v>0</v>
      </c>
    </row>
    <row r="112" spans="2:11" ht="25.5" x14ac:dyDescent="0.25">
      <c r="B112" s="230" t="s">
        <v>31</v>
      </c>
      <c r="C112" s="231" t="s">
        <v>245</v>
      </c>
      <c r="D112" s="203" t="s">
        <v>308</v>
      </c>
      <c r="E112" s="263">
        <v>2018288</v>
      </c>
      <c r="F112" s="205" t="s">
        <v>10</v>
      </c>
      <c r="G112" s="205">
        <v>15</v>
      </c>
      <c r="H112" s="57">
        <v>0</v>
      </c>
      <c r="I112" s="202">
        <f>G112*H112</f>
        <v>0</v>
      </c>
    </row>
    <row r="113" spans="2:11" ht="26.25" thickBot="1" x14ac:dyDescent="0.3">
      <c r="B113" s="163" t="s">
        <v>48</v>
      </c>
      <c r="C113" s="231" t="s">
        <v>286</v>
      </c>
      <c r="D113" s="203" t="s">
        <v>287</v>
      </c>
      <c r="E113" s="232">
        <v>2041858</v>
      </c>
      <c r="F113" s="205" t="s">
        <v>10</v>
      </c>
      <c r="G113" s="205">
        <v>6</v>
      </c>
      <c r="H113" s="57">
        <v>0</v>
      </c>
      <c r="I113" s="202">
        <f>G113*H113</f>
        <v>0</v>
      </c>
    </row>
    <row r="114" spans="2:11" ht="15.75" thickBot="1" x14ac:dyDescent="0.3">
      <c r="B114" s="134" t="s">
        <v>6</v>
      </c>
      <c r="C114" s="135" t="s">
        <v>6</v>
      </c>
      <c r="D114" s="278" t="s">
        <v>97</v>
      </c>
      <c r="E114" s="279" t="s">
        <v>6</v>
      </c>
      <c r="F114" s="138"/>
      <c r="G114" s="139" t="s">
        <v>6</v>
      </c>
      <c r="H114" s="140" t="s">
        <v>6</v>
      </c>
      <c r="I114" s="141" t="s">
        <v>6</v>
      </c>
    </row>
    <row r="115" spans="2:11" s="133" customFormat="1" x14ac:dyDescent="0.25">
      <c r="B115" s="280" t="s">
        <v>8</v>
      </c>
      <c r="C115" s="179" t="s">
        <v>332</v>
      </c>
      <c r="D115" s="281" t="s">
        <v>98</v>
      </c>
      <c r="E115" s="182">
        <v>2018283</v>
      </c>
      <c r="F115" s="147" t="s">
        <v>10</v>
      </c>
      <c r="G115" s="147">
        <v>0</v>
      </c>
      <c r="H115" s="282">
        <v>0</v>
      </c>
      <c r="I115" s="283">
        <f t="shared" ref="I115:I126" si="4">G115*H115</f>
        <v>0</v>
      </c>
      <c r="K115" s="266"/>
    </row>
    <row r="116" spans="2:11" x14ac:dyDescent="0.25">
      <c r="B116" s="163" t="s">
        <v>11</v>
      </c>
      <c r="C116" s="164" t="s">
        <v>333</v>
      </c>
      <c r="D116" s="28" t="s">
        <v>99</v>
      </c>
      <c r="E116" s="165">
        <v>2018284</v>
      </c>
      <c r="F116" s="166" t="s">
        <v>10</v>
      </c>
      <c r="G116" s="166">
        <v>12</v>
      </c>
      <c r="H116" s="58">
        <v>0</v>
      </c>
      <c r="I116" s="167">
        <f t="shared" si="4"/>
        <v>0</v>
      </c>
    </row>
    <row r="117" spans="2:11" x14ac:dyDescent="0.25">
      <c r="B117" s="163" t="s">
        <v>12</v>
      </c>
      <c r="C117" s="164" t="s">
        <v>334</v>
      </c>
      <c r="D117" s="28" t="s">
        <v>100</v>
      </c>
      <c r="E117" s="165">
        <v>2018285</v>
      </c>
      <c r="F117" s="166" t="s">
        <v>10</v>
      </c>
      <c r="G117" s="166">
        <v>25</v>
      </c>
      <c r="H117" s="58">
        <v>0</v>
      </c>
      <c r="I117" s="167">
        <f t="shared" si="4"/>
        <v>0</v>
      </c>
    </row>
    <row r="118" spans="2:11" x14ac:dyDescent="0.25">
      <c r="B118" s="163" t="s">
        <v>31</v>
      </c>
      <c r="C118" s="164" t="s">
        <v>335</v>
      </c>
      <c r="D118" s="28" t="s">
        <v>101</v>
      </c>
      <c r="E118" s="165">
        <v>2006779</v>
      </c>
      <c r="F118" s="166" t="s">
        <v>10</v>
      </c>
      <c r="G118" s="166">
        <v>50</v>
      </c>
      <c r="H118" s="58">
        <v>0</v>
      </c>
      <c r="I118" s="167">
        <f t="shared" si="4"/>
        <v>0</v>
      </c>
    </row>
    <row r="119" spans="2:11" x14ac:dyDescent="0.25">
      <c r="B119" s="163" t="s">
        <v>48</v>
      </c>
      <c r="C119" s="164" t="s">
        <v>336</v>
      </c>
      <c r="D119" s="28" t="s">
        <v>102</v>
      </c>
      <c r="E119" s="165">
        <v>2006745</v>
      </c>
      <c r="F119" s="166" t="s">
        <v>10</v>
      </c>
      <c r="G119" s="166">
        <v>10</v>
      </c>
      <c r="H119" s="58">
        <v>0</v>
      </c>
      <c r="I119" s="167">
        <f t="shared" si="4"/>
        <v>0</v>
      </c>
    </row>
    <row r="120" spans="2:11" x14ac:dyDescent="0.25">
      <c r="B120" s="163" t="s">
        <v>50</v>
      </c>
      <c r="C120" s="164" t="s">
        <v>337</v>
      </c>
      <c r="D120" s="28" t="s">
        <v>103</v>
      </c>
      <c r="E120" s="165">
        <v>2018278</v>
      </c>
      <c r="F120" s="166" t="s">
        <v>10</v>
      </c>
      <c r="G120" s="166">
        <v>4</v>
      </c>
      <c r="H120" s="58">
        <v>0</v>
      </c>
      <c r="I120" s="167">
        <f t="shared" si="4"/>
        <v>0</v>
      </c>
    </row>
    <row r="121" spans="2:11" ht="25.5" x14ac:dyDescent="0.25">
      <c r="B121" s="163" t="s">
        <v>52</v>
      </c>
      <c r="C121" s="164" t="s">
        <v>338</v>
      </c>
      <c r="D121" s="180" t="s">
        <v>310</v>
      </c>
      <c r="E121" s="181">
        <v>2018279</v>
      </c>
      <c r="F121" s="166" t="s">
        <v>10</v>
      </c>
      <c r="G121" s="166">
        <v>2</v>
      </c>
      <c r="H121" s="58">
        <v>0</v>
      </c>
      <c r="I121" s="167">
        <f t="shared" si="4"/>
        <v>0</v>
      </c>
    </row>
    <row r="122" spans="2:11" x14ac:dyDescent="0.25">
      <c r="B122" s="163" t="s">
        <v>53</v>
      </c>
      <c r="C122" s="164" t="s">
        <v>339</v>
      </c>
      <c r="D122" s="28" t="s">
        <v>104</v>
      </c>
      <c r="E122" s="165">
        <v>2018280</v>
      </c>
      <c r="F122" s="166" t="s">
        <v>10</v>
      </c>
      <c r="G122" s="166">
        <v>15</v>
      </c>
      <c r="H122" s="58">
        <v>0</v>
      </c>
      <c r="I122" s="167">
        <f t="shared" si="4"/>
        <v>0</v>
      </c>
    </row>
    <row r="123" spans="2:11" x14ac:dyDescent="0.25">
      <c r="B123" s="163" t="s">
        <v>76</v>
      </c>
      <c r="C123" s="284" t="s">
        <v>340</v>
      </c>
      <c r="D123" s="28" t="s">
        <v>105</v>
      </c>
      <c r="E123" s="165">
        <v>2018281</v>
      </c>
      <c r="F123" s="166" t="s">
        <v>10</v>
      </c>
      <c r="G123" s="166">
        <v>0</v>
      </c>
      <c r="H123" s="58">
        <v>0</v>
      </c>
      <c r="I123" s="167">
        <f t="shared" si="4"/>
        <v>0</v>
      </c>
    </row>
    <row r="124" spans="2:11" x14ac:dyDescent="0.25">
      <c r="B124" s="163" t="s">
        <v>106</v>
      </c>
      <c r="C124" s="284" t="s">
        <v>246</v>
      </c>
      <c r="D124" s="28" t="s">
        <v>107</v>
      </c>
      <c r="E124" s="165">
        <v>2018282</v>
      </c>
      <c r="F124" s="166" t="s">
        <v>10</v>
      </c>
      <c r="G124" s="166">
        <v>15</v>
      </c>
      <c r="H124" s="58">
        <v>0</v>
      </c>
      <c r="I124" s="167">
        <f t="shared" si="4"/>
        <v>0</v>
      </c>
    </row>
    <row r="125" spans="2:11" x14ac:dyDescent="0.25">
      <c r="B125" s="163" t="s">
        <v>108</v>
      </c>
      <c r="C125" s="284" t="s">
        <v>247</v>
      </c>
      <c r="D125" s="190" t="s">
        <v>109</v>
      </c>
      <c r="E125" s="235">
        <v>2020491</v>
      </c>
      <c r="F125" s="166" t="s">
        <v>10</v>
      </c>
      <c r="G125" s="166">
        <v>0</v>
      </c>
      <c r="H125" s="285">
        <v>0</v>
      </c>
      <c r="I125" s="286">
        <f t="shared" si="4"/>
        <v>0</v>
      </c>
    </row>
    <row r="126" spans="2:11" ht="15.75" thickBot="1" x14ac:dyDescent="0.3">
      <c r="B126" s="149" t="s">
        <v>67</v>
      </c>
      <c r="C126" s="287" t="s">
        <v>248</v>
      </c>
      <c r="D126" s="288" t="s">
        <v>110</v>
      </c>
      <c r="E126" s="289">
        <v>2020494</v>
      </c>
      <c r="F126" s="152" t="s">
        <v>10</v>
      </c>
      <c r="G126" s="152">
        <v>0</v>
      </c>
      <c r="H126" s="290">
        <v>0</v>
      </c>
      <c r="I126" s="291">
        <f t="shared" si="4"/>
        <v>0</v>
      </c>
      <c r="K126" s="132"/>
    </row>
    <row r="127" spans="2:11" ht="15.75" thickBot="1" x14ac:dyDescent="0.3">
      <c r="B127" s="250" t="s">
        <v>6</v>
      </c>
      <c r="C127" s="251" t="s">
        <v>6</v>
      </c>
      <c r="D127" s="195" t="s">
        <v>111</v>
      </c>
      <c r="E127" s="262" t="s">
        <v>6</v>
      </c>
      <c r="F127" s="197" t="s">
        <v>6</v>
      </c>
      <c r="G127" s="198" t="s">
        <v>6</v>
      </c>
      <c r="H127" s="199" t="s">
        <v>6</v>
      </c>
      <c r="I127" s="200" t="s">
        <v>6</v>
      </c>
    </row>
    <row r="128" spans="2:11" ht="25.5" x14ac:dyDescent="0.25">
      <c r="B128" s="214" t="s">
        <v>8</v>
      </c>
      <c r="C128" s="229" t="s">
        <v>249</v>
      </c>
      <c r="D128" s="292" t="s">
        <v>311</v>
      </c>
      <c r="E128" s="293">
        <v>2018291</v>
      </c>
      <c r="F128" s="218" t="s">
        <v>10</v>
      </c>
      <c r="G128" s="218">
        <v>4</v>
      </c>
      <c r="H128" s="57">
        <v>0</v>
      </c>
      <c r="I128" s="202">
        <f>G128*H128</f>
        <v>0</v>
      </c>
    </row>
    <row r="129" spans="2:11" ht="15.75" thickBot="1" x14ac:dyDescent="0.3">
      <c r="B129" s="230" t="s">
        <v>11</v>
      </c>
      <c r="C129" s="231" t="s">
        <v>250</v>
      </c>
      <c r="D129" s="31" t="s">
        <v>112</v>
      </c>
      <c r="E129" s="232">
        <v>2018292</v>
      </c>
      <c r="F129" s="205" t="s">
        <v>10</v>
      </c>
      <c r="G129" s="205">
        <v>30</v>
      </c>
      <c r="H129" s="57">
        <v>0</v>
      </c>
      <c r="I129" s="202">
        <f>G129*H129</f>
        <v>0</v>
      </c>
    </row>
    <row r="130" spans="2:11" ht="15.75" thickBot="1" x14ac:dyDescent="0.3">
      <c r="B130" s="124" t="s">
        <v>6</v>
      </c>
      <c r="C130" s="209" t="s">
        <v>6</v>
      </c>
      <c r="D130" s="126" t="s">
        <v>113</v>
      </c>
      <c r="E130" s="265" t="s">
        <v>6</v>
      </c>
      <c r="F130" s="128" t="s">
        <v>6</v>
      </c>
      <c r="G130" s="211" t="s">
        <v>6</v>
      </c>
      <c r="H130" s="212" t="s">
        <v>6</v>
      </c>
      <c r="I130" s="213" t="s">
        <v>6</v>
      </c>
    </row>
    <row r="131" spans="2:11" ht="15.75" thickBot="1" x14ac:dyDescent="0.3">
      <c r="B131" s="214" t="s">
        <v>8</v>
      </c>
      <c r="C131" s="229" t="s">
        <v>251</v>
      </c>
      <c r="D131" s="216" t="s">
        <v>114</v>
      </c>
      <c r="E131" s="294">
        <v>2018293</v>
      </c>
      <c r="F131" s="218" t="s">
        <v>10</v>
      </c>
      <c r="G131" s="218">
        <v>0</v>
      </c>
      <c r="H131" s="295">
        <v>0</v>
      </c>
      <c r="I131" s="296">
        <f>G131*H131</f>
        <v>0</v>
      </c>
    </row>
    <row r="132" spans="2:11" ht="31.5" customHeight="1" x14ac:dyDescent="0.25">
      <c r="B132" s="163" t="s">
        <v>11</v>
      </c>
      <c r="C132" s="164" t="s">
        <v>252</v>
      </c>
      <c r="D132" s="180" t="s">
        <v>312</v>
      </c>
      <c r="E132" s="181">
        <v>2018294</v>
      </c>
      <c r="F132" s="166" t="s">
        <v>10</v>
      </c>
      <c r="G132" s="166">
        <v>5</v>
      </c>
      <c r="H132" s="57">
        <v>0</v>
      </c>
      <c r="I132" s="202">
        <f>G132*H132</f>
        <v>0</v>
      </c>
    </row>
    <row r="133" spans="2:11" ht="25.5" x14ac:dyDescent="0.25">
      <c r="B133" s="230" t="s">
        <v>12</v>
      </c>
      <c r="C133" s="164" t="s">
        <v>253</v>
      </c>
      <c r="D133" s="180" t="s">
        <v>313</v>
      </c>
      <c r="E133" s="181">
        <v>2018295</v>
      </c>
      <c r="F133" s="166" t="s">
        <v>10</v>
      </c>
      <c r="G133" s="166">
        <v>5</v>
      </c>
      <c r="H133" s="58">
        <v>0</v>
      </c>
      <c r="I133" s="297">
        <f>G133*H133</f>
        <v>0</v>
      </c>
    </row>
    <row r="134" spans="2:11" ht="15.75" thickBot="1" x14ac:dyDescent="0.3">
      <c r="B134" s="230" t="s">
        <v>31</v>
      </c>
      <c r="C134" s="231" t="s">
        <v>415</v>
      </c>
      <c r="D134" s="203" t="s">
        <v>416</v>
      </c>
      <c r="E134" s="232">
        <v>2033110</v>
      </c>
      <c r="F134" s="205" t="s">
        <v>10</v>
      </c>
      <c r="G134" s="205">
        <v>20</v>
      </c>
      <c r="H134" s="60">
        <v>0</v>
      </c>
      <c r="I134" s="298">
        <f>G134*H134</f>
        <v>0</v>
      </c>
    </row>
    <row r="135" spans="2:11" ht="15.75" thickBot="1" x14ac:dyDescent="0.3">
      <c r="B135" s="124" t="s">
        <v>6</v>
      </c>
      <c r="C135" s="209" t="s">
        <v>6</v>
      </c>
      <c r="D135" s="126" t="s">
        <v>115</v>
      </c>
      <c r="E135" s="265" t="s">
        <v>6</v>
      </c>
      <c r="F135" s="128" t="s">
        <v>6</v>
      </c>
      <c r="G135" s="211" t="s">
        <v>6</v>
      </c>
      <c r="H135" s="212" t="s">
        <v>6</v>
      </c>
      <c r="I135" s="213" t="s">
        <v>6</v>
      </c>
    </row>
    <row r="136" spans="2:11" x14ac:dyDescent="0.25">
      <c r="B136" s="214" t="s">
        <v>8</v>
      </c>
      <c r="C136" s="229" t="s">
        <v>254</v>
      </c>
      <c r="D136" s="216" t="s">
        <v>116</v>
      </c>
      <c r="E136" s="217">
        <v>2018296</v>
      </c>
      <c r="F136" s="218" t="s">
        <v>10</v>
      </c>
      <c r="G136" s="218">
        <v>6</v>
      </c>
      <c r="H136" s="57">
        <v>0</v>
      </c>
      <c r="I136" s="202">
        <f>G136*H136</f>
        <v>0</v>
      </c>
    </row>
    <row r="137" spans="2:11" x14ac:dyDescent="0.25">
      <c r="B137" s="163" t="s">
        <v>11</v>
      </c>
      <c r="C137" s="164" t="s">
        <v>255</v>
      </c>
      <c r="D137" s="28" t="s">
        <v>117</v>
      </c>
      <c r="E137" s="165">
        <v>2018297</v>
      </c>
      <c r="F137" s="166" t="s">
        <v>10</v>
      </c>
      <c r="G137" s="166">
        <v>10</v>
      </c>
      <c r="H137" s="57">
        <v>0</v>
      </c>
      <c r="I137" s="202">
        <f>G137*H137</f>
        <v>0</v>
      </c>
    </row>
    <row r="138" spans="2:11" ht="15.75" thickBot="1" x14ac:dyDescent="0.3">
      <c r="B138" s="230" t="s">
        <v>31</v>
      </c>
      <c r="C138" s="231" t="s">
        <v>256</v>
      </c>
      <c r="D138" s="31" t="s">
        <v>118</v>
      </c>
      <c r="E138" s="263">
        <v>2018298</v>
      </c>
      <c r="F138" s="205" t="s">
        <v>10</v>
      </c>
      <c r="G138" s="205">
        <v>5</v>
      </c>
      <c r="H138" s="57">
        <v>0</v>
      </c>
      <c r="I138" s="202">
        <f>G138*H138</f>
        <v>0</v>
      </c>
    </row>
    <row r="139" spans="2:11" ht="15.75" thickBot="1" x14ac:dyDescent="0.3">
      <c r="B139" s="124" t="s">
        <v>6</v>
      </c>
      <c r="C139" s="209" t="s">
        <v>6</v>
      </c>
      <c r="D139" s="126" t="s">
        <v>119</v>
      </c>
      <c r="E139" s="210" t="s">
        <v>6</v>
      </c>
      <c r="F139" s="128"/>
      <c r="G139" s="211" t="s">
        <v>6</v>
      </c>
      <c r="H139" s="212" t="s">
        <v>6</v>
      </c>
      <c r="I139" s="213" t="s">
        <v>6</v>
      </c>
    </row>
    <row r="140" spans="2:11" x14ac:dyDescent="0.25">
      <c r="B140" s="143" t="s">
        <v>8</v>
      </c>
      <c r="C140" s="144" t="s">
        <v>424</v>
      </c>
      <c r="D140" s="299" t="s">
        <v>120</v>
      </c>
      <c r="E140" s="300">
        <v>2018299</v>
      </c>
      <c r="F140" s="147" t="s">
        <v>10</v>
      </c>
      <c r="G140" s="147">
        <v>80</v>
      </c>
      <c r="H140" s="56">
        <v>0</v>
      </c>
      <c r="I140" s="148">
        <f t="shared" ref="I140:I149" si="5">G140*H140</f>
        <v>0</v>
      </c>
    </row>
    <row r="141" spans="2:11" x14ac:dyDescent="0.25">
      <c r="B141" s="163" t="s">
        <v>11</v>
      </c>
      <c r="C141" s="234" t="s">
        <v>425</v>
      </c>
      <c r="D141" s="190" t="s">
        <v>121</v>
      </c>
      <c r="E141" s="301">
        <v>2018299</v>
      </c>
      <c r="F141" s="302" t="s">
        <v>10</v>
      </c>
      <c r="G141" s="166">
        <v>0</v>
      </c>
      <c r="H141" s="57">
        <v>0</v>
      </c>
      <c r="I141" s="202">
        <f t="shared" si="5"/>
        <v>0</v>
      </c>
    </row>
    <row r="142" spans="2:11" x14ac:dyDescent="0.25">
      <c r="B142" s="230" t="s">
        <v>12</v>
      </c>
      <c r="C142" s="231" t="s">
        <v>426</v>
      </c>
      <c r="D142" s="216" t="s">
        <v>442</v>
      </c>
      <c r="E142" s="217">
        <v>2018301</v>
      </c>
      <c r="F142" s="166" t="s">
        <v>10</v>
      </c>
      <c r="G142" s="166">
        <v>10</v>
      </c>
      <c r="H142" s="58">
        <v>0</v>
      </c>
      <c r="I142" s="167">
        <f t="shared" si="5"/>
        <v>0</v>
      </c>
      <c r="K142" s="132"/>
    </row>
    <row r="143" spans="2:11" x14ac:dyDescent="0.25">
      <c r="B143" s="236" t="s">
        <v>31</v>
      </c>
      <c r="C143" s="231" t="s">
        <v>427</v>
      </c>
      <c r="D143" s="28" t="s">
        <v>417</v>
      </c>
      <c r="E143" s="165">
        <v>2033139</v>
      </c>
      <c r="F143" s="166" t="s">
        <v>10</v>
      </c>
      <c r="G143" s="166">
        <v>40</v>
      </c>
      <c r="H143" s="58">
        <v>0</v>
      </c>
      <c r="I143" s="167">
        <f t="shared" si="5"/>
        <v>0</v>
      </c>
    </row>
    <row r="144" spans="2:11" x14ac:dyDescent="0.25">
      <c r="B144" s="236" t="s">
        <v>48</v>
      </c>
      <c r="C144" s="231" t="s">
        <v>428</v>
      </c>
      <c r="D144" s="303" t="s">
        <v>418</v>
      </c>
      <c r="E144" s="165">
        <v>2033140</v>
      </c>
      <c r="F144" s="166" t="s">
        <v>10</v>
      </c>
      <c r="G144" s="166">
        <v>20</v>
      </c>
      <c r="H144" s="58">
        <v>0</v>
      </c>
      <c r="I144" s="167">
        <f t="shared" si="5"/>
        <v>0</v>
      </c>
    </row>
    <row r="145" spans="2:11" x14ac:dyDescent="0.25">
      <c r="B145" s="236" t="s">
        <v>50</v>
      </c>
      <c r="C145" s="231" t="s">
        <v>429</v>
      </c>
      <c r="D145" s="303" t="s">
        <v>419</v>
      </c>
      <c r="E145" s="165">
        <v>2033141</v>
      </c>
      <c r="F145" s="166" t="s">
        <v>10</v>
      </c>
      <c r="G145" s="166">
        <v>40</v>
      </c>
      <c r="H145" s="58">
        <v>0</v>
      </c>
      <c r="I145" s="167">
        <f t="shared" si="5"/>
        <v>0</v>
      </c>
    </row>
    <row r="146" spans="2:11" x14ac:dyDescent="0.25">
      <c r="B146" s="236" t="s">
        <v>52</v>
      </c>
      <c r="C146" s="231" t="s">
        <v>430</v>
      </c>
      <c r="D146" s="303" t="s">
        <v>420</v>
      </c>
      <c r="E146" s="165">
        <v>2033142</v>
      </c>
      <c r="F146" s="166" t="s">
        <v>10</v>
      </c>
      <c r="G146" s="166">
        <v>240</v>
      </c>
      <c r="H146" s="58">
        <v>0</v>
      </c>
      <c r="I146" s="167">
        <f t="shared" si="5"/>
        <v>0</v>
      </c>
    </row>
    <row r="147" spans="2:11" x14ac:dyDescent="0.25">
      <c r="B147" s="236" t="s">
        <v>53</v>
      </c>
      <c r="C147" s="231" t="s">
        <v>431</v>
      </c>
      <c r="D147" s="28" t="s">
        <v>421</v>
      </c>
      <c r="E147" s="165">
        <v>2033143</v>
      </c>
      <c r="F147" s="166" t="s">
        <v>10</v>
      </c>
      <c r="G147" s="166">
        <v>120</v>
      </c>
      <c r="H147" s="58">
        <v>0</v>
      </c>
      <c r="I147" s="167">
        <f t="shared" si="5"/>
        <v>0</v>
      </c>
    </row>
    <row r="148" spans="2:11" x14ac:dyDescent="0.25">
      <c r="B148" s="236" t="s">
        <v>76</v>
      </c>
      <c r="C148" s="231" t="s">
        <v>432</v>
      </c>
      <c r="D148" s="28" t="s">
        <v>422</v>
      </c>
      <c r="E148" s="165">
        <v>2033144</v>
      </c>
      <c r="F148" s="166" t="s">
        <v>10</v>
      </c>
      <c r="G148" s="166">
        <v>0</v>
      </c>
      <c r="H148" s="58">
        <v>0</v>
      </c>
      <c r="I148" s="167">
        <f t="shared" si="5"/>
        <v>0</v>
      </c>
    </row>
    <row r="149" spans="2:11" ht="15.75" thickBot="1" x14ac:dyDescent="0.3">
      <c r="B149" s="267" t="s">
        <v>106</v>
      </c>
      <c r="C149" s="150" t="s">
        <v>433</v>
      </c>
      <c r="D149" s="273" t="s">
        <v>423</v>
      </c>
      <c r="E149" s="304">
        <v>2033152</v>
      </c>
      <c r="F149" s="198" t="s">
        <v>10</v>
      </c>
      <c r="G149" s="198">
        <v>50</v>
      </c>
      <c r="H149" s="61">
        <v>0</v>
      </c>
      <c r="I149" s="271">
        <f t="shared" si="5"/>
        <v>0</v>
      </c>
    </row>
    <row r="150" spans="2:11" ht="15.75" thickBot="1" x14ac:dyDescent="0.3">
      <c r="B150" s="124" t="s">
        <v>6</v>
      </c>
      <c r="C150" s="209" t="s">
        <v>6</v>
      </c>
      <c r="D150" s="126" t="s">
        <v>122</v>
      </c>
      <c r="E150" s="210" t="s">
        <v>6</v>
      </c>
      <c r="F150" s="128" t="s">
        <v>6</v>
      </c>
      <c r="G150" s="211" t="s">
        <v>6</v>
      </c>
      <c r="H150" s="212" t="s">
        <v>6</v>
      </c>
      <c r="I150" s="213" t="s">
        <v>6</v>
      </c>
      <c r="K150" s="132"/>
    </row>
    <row r="151" spans="2:11" ht="25.5" x14ac:dyDescent="0.25">
      <c r="B151" s="214" t="s">
        <v>8</v>
      </c>
      <c r="C151" s="229" t="s">
        <v>341</v>
      </c>
      <c r="D151" s="292" t="s">
        <v>297</v>
      </c>
      <c r="E151" s="293">
        <v>2018302</v>
      </c>
      <c r="F151" s="218" t="s">
        <v>10</v>
      </c>
      <c r="G151" s="218">
        <v>16</v>
      </c>
      <c r="H151" s="57">
        <v>0</v>
      </c>
      <c r="I151" s="202">
        <f t="shared" ref="I151:I162" si="6">G151*H151</f>
        <v>0</v>
      </c>
    </row>
    <row r="152" spans="2:11" x14ac:dyDescent="0.25">
      <c r="B152" s="163" t="s">
        <v>11</v>
      </c>
      <c r="C152" s="164" t="s">
        <v>342</v>
      </c>
      <c r="D152" s="28" t="s">
        <v>443</v>
      </c>
      <c r="E152" s="165">
        <v>2008017</v>
      </c>
      <c r="F152" s="166" t="s">
        <v>10</v>
      </c>
      <c r="G152" s="166">
        <v>5</v>
      </c>
      <c r="H152" s="57">
        <v>0</v>
      </c>
      <c r="I152" s="202">
        <f t="shared" si="6"/>
        <v>0</v>
      </c>
    </row>
    <row r="153" spans="2:11" x14ac:dyDescent="0.25">
      <c r="B153" s="163" t="s">
        <v>12</v>
      </c>
      <c r="C153" s="164" t="s">
        <v>343</v>
      </c>
      <c r="D153" s="28" t="s">
        <v>123</v>
      </c>
      <c r="E153" s="165">
        <v>2007794</v>
      </c>
      <c r="F153" s="166" t="s">
        <v>10</v>
      </c>
      <c r="G153" s="166">
        <v>4</v>
      </c>
      <c r="H153" s="57">
        <v>0</v>
      </c>
      <c r="I153" s="202">
        <f t="shared" si="6"/>
        <v>0</v>
      </c>
    </row>
    <row r="154" spans="2:11" ht="25.5" x14ac:dyDescent="0.25">
      <c r="B154" s="230" t="s">
        <v>31</v>
      </c>
      <c r="C154" s="231" t="s">
        <v>344</v>
      </c>
      <c r="D154" s="203" t="s">
        <v>288</v>
      </c>
      <c r="E154" s="232">
        <v>2035356</v>
      </c>
      <c r="F154" s="166" t="s">
        <v>10</v>
      </c>
      <c r="G154" s="166">
        <v>10</v>
      </c>
      <c r="H154" s="57">
        <v>0</v>
      </c>
      <c r="I154" s="202">
        <f t="shared" si="6"/>
        <v>0</v>
      </c>
    </row>
    <row r="155" spans="2:11" x14ac:dyDescent="0.25">
      <c r="B155" s="163" t="s">
        <v>48</v>
      </c>
      <c r="C155" s="164" t="s">
        <v>345</v>
      </c>
      <c r="D155" s="190" t="s">
        <v>289</v>
      </c>
      <c r="E155" s="235">
        <v>2020537</v>
      </c>
      <c r="F155" s="302" t="s">
        <v>10</v>
      </c>
      <c r="G155" s="166">
        <v>2</v>
      </c>
      <c r="H155" s="57"/>
      <c r="I155" s="202">
        <f t="shared" si="6"/>
        <v>0</v>
      </c>
    </row>
    <row r="156" spans="2:11" x14ac:dyDescent="0.25">
      <c r="B156" s="163" t="s">
        <v>50</v>
      </c>
      <c r="C156" s="164" t="s">
        <v>346</v>
      </c>
      <c r="D156" s="190" t="s">
        <v>124</v>
      </c>
      <c r="E156" s="235">
        <v>2020538</v>
      </c>
      <c r="F156" s="302" t="s">
        <v>10</v>
      </c>
      <c r="G156" s="166">
        <v>5</v>
      </c>
      <c r="H156" s="57">
        <v>0</v>
      </c>
      <c r="I156" s="202">
        <f t="shared" si="6"/>
        <v>0</v>
      </c>
    </row>
    <row r="157" spans="2:11" x14ac:dyDescent="0.25">
      <c r="B157" s="163" t="s">
        <v>52</v>
      </c>
      <c r="C157" s="164" t="s">
        <v>347</v>
      </c>
      <c r="D157" s="190" t="s">
        <v>125</v>
      </c>
      <c r="E157" s="235">
        <v>2020539</v>
      </c>
      <c r="F157" s="302" t="s">
        <v>10</v>
      </c>
      <c r="G157" s="166">
        <v>4</v>
      </c>
      <c r="H157" s="57">
        <v>0</v>
      </c>
      <c r="I157" s="202">
        <f t="shared" si="6"/>
        <v>0</v>
      </c>
    </row>
    <row r="158" spans="2:11" ht="25.5" x14ac:dyDescent="0.25">
      <c r="B158" s="163" t="s">
        <v>53</v>
      </c>
      <c r="C158" s="164" t="s">
        <v>348</v>
      </c>
      <c r="D158" s="190" t="s">
        <v>290</v>
      </c>
      <c r="E158" s="235">
        <v>2020535</v>
      </c>
      <c r="F158" s="302" t="s">
        <v>10</v>
      </c>
      <c r="G158" s="166">
        <v>10</v>
      </c>
      <c r="H158" s="57">
        <v>0</v>
      </c>
      <c r="I158" s="202">
        <f t="shared" si="6"/>
        <v>0</v>
      </c>
    </row>
    <row r="159" spans="2:11" ht="25.5" x14ac:dyDescent="0.25">
      <c r="B159" s="163" t="s">
        <v>76</v>
      </c>
      <c r="C159" s="164" t="s">
        <v>349</v>
      </c>
      <c r="D159" s="190" t="s">
        <v>291</v>
      </c>
      <c r="E159" s="235">
        <v>2020534</v>
      </c>
      <c r="F159" s="302" t="s">
        <v>10</v>
      </c>
      <c r="G159" s="166">
        <v>10</v>
      </c>
      <c r="H159" s="57">
        <v>0</v>
      </c>
      <c r="I159" s="202">
        <f t="shared" si="6"/>
        <v>0</v>
      </c>
    </row>
    <row r="160" spans="2:11" ht="25.5" x14ac:dyDescent="0.25">
      <c r="B160" s="163" t="s">
        <v>106</v>
      </c>
      <c r="C160" s="164" t="s">
        <v>257</v>
      </c>
      <c r="D160" s="190" t="s">
        <v>292</v>
      </c>
      <c r="E160" s="235">
        <v>2020533</v>
      </c>
      <c r="F160" s="302" t="s">
        <v>10</v>
      </c>
      <c r="G160" s="166">
        <v>10</v>
      </c>
      <c r="H160" s="57">
        <v>0</v>
      </c>
      <c r="I160" s="202">
        <f t="shared" si="6"/>
        <v>0</v>
      </c>
    </row>
    <row r="161" spans="2:9" ht="25.5" x14ac:dyDescent="0.25">
      <c r="B161" s="188" t="s">
        <v>108</v>
      </c>
      <c r="C161" s="181" t="s">
        <v>293</v>
      </c>
      <c r="D161" s="190" t="s">
        <v>295</v>
      </c>
      <c r="E161" s="235">
        <v>2020536</v>
      </c>
      <c r="F161" s="302" t="s">
        <v>10</v>
      </c>
      <c r="G161" s="205">
        <v>6</v>
      </c>
      <c r="H161" s="57">
        <v>0</v>
      </c>
      <c r="I161" s="202">
        <f t="shared" si="6"/>
        <v>0</v>
      </c>
    </row>
    <row r="162" spans="2:9" ht="26.25" thickBot="1" x14ac:dyDescent="0.3">
      <c r="B162" s="305" t="s">
        <v>67</v>
      </c>
      <c r="C162" s="232" t="s">
        <v>294</v>
      </c>
      <c r="D162" s="238" t="s">
        <v>296</v>
      </c>
      <c r="E162" s="239">
        <v>2035355</v>
      </c>
      <c r="F162" s="306" t="s">
        <v>10</v>
      </c>
      <c r="G162" s="205">
        <v>10</v>
      </c>
      <c r="H162" s="57">
        <v>0</v>
      </c>
      <c r="I162" s="202">
        <f t="shared" si="6"/>
        <v>0</v>
      </c>
    </row>
    <row r="163" spans="2:9" x14ac:dyDescent="0.25">
      <c r="B163" s="243" t="s">
        <v>6</v>
      </c>
      <c r="C163" s="244" t="s">
        <v>6</v>
      </c>
      <c r="D163" s="245" t="s">
        <v>126</v>
      </c>
      <c r="E163" s="246" t="s">
        <v>6</v>
      </c>
      <c r="F163" s="247" t="s">
        <v>6</v>
      </c>
      <c r="G163" s="147" t="s">
        <v>6</v>
      </c>
      <c r="H163" s="248" t="s">
        <v>6</v>
      </c>
      <c r="I163" s="249" t="s">
        <v>6</v>
      </c>
    </row>
    <row r="164" spans="2:9" ht="15.75" thickBot="1" x14ac:dyDescent="0.3">
      <c r="B164" s="173"/>
      <c r="C164" s="174"/>
      <c r="D164" s="307" t="s">
        <v>127</v>
      </c>
      <c r="E164" s="175" t="s">
        <v>6</v>
      </c>
      <c r="F164" s="308" t="s">
        <v>6</v>
      </c>
      <c r="G164" s="152" t="s">
        <v>6</v>
      </c>
      <c r="H164" s="176" t="s">
        <v>6</v>
      </c>
      <c r="I164" s="177" t="s">
        <v>6</v>
      </c>
    </row>
    <row r="165" spans="2:9" x14ac:dyDescent="0.25">
      <c r="B165" s="309" t="s">
        <v>6</v>
      </c>
      <c r="C165" s="229" t="s">
        <v>350</v>
      </c>
      <c r="D165" s="216" t="s">
        <v>128</v>
      </c>
      <c r="E165" s="217">
        <v>2018303</v>
      </c>
      <c r="F165" s="218" t="s">
        <v>10</v>
      </c>
      <c r="G165" s="218">
        <v>20</v>
      </c>
      <c r="H165" s="57">
        <v>0</v>
      </c>
      <c r="I165" s="202">
        <f>G165*H165</f>
        <v>0</v>
      </c>
    </row>
    <row r="166" spans="2:9" x14ac:dyDescent="0.25">
      <c r="B166" s="310" t="s">
        <v>6</v>
      </c>
      <c r="C166" s="164" t="s">
        <v>351</v>
      </c>
      <c r="D166" s="28" t="s">
        <v>129</v>
      </c>
      <c r="E166" s="165">
        <v>2018304</v>
      </c>
      <c r="F166" s="166" t="s">
        <v>10</v>
      </c>
      <c r="G166" s="218">
        <v>20</v>
      </c>
      <c r="H166" s="57">
        <v>0</v>
      </c>
      <c r="I166" s="202">
        <f>G166*H166</f>
        <v>0</v>
      </c>
    </row>
    <row r="167" spans="2:9" x14ac:dyDescent="0.25">
      <c r="B167" s="310" t="s">
        <v>6</v>
      </c>
      <c r="C167" s="164" t="s">
        <v>352</v>
      </c>
      <c r="D167" s="28" t="s">
        <v>130</v>
      </c>
      <c r="E167" s="165">
        <v>2018305</v>
      </c>
      <c r="F167" s="166" t="s">
        <v>10</v>
      </c>
      <c r="G167" s="218">
        <v>20</v>
      </c>
      <c r="H167" s="57">
        <v>0</v>
      </c>
      <c r="I167" s="202">
        <f>G167*H167</f>
        <v>0</v>
      </c>
    </row>
    <row r="168" spans="2:9" x14ac:dyDescent="0.25">
      <c r="B168" s="310" t="s">
        <v>6</v>
      </c>
      <c r="C168" s="164" t="s">
        <v>353</v>
      </c>
      <c r="D168" s="28" t="s">
        <v>131</v>
      </c>
      <c r="E168" s="165">
        <v>2018306</v>
      </c>
      <c r="F168" s="166" t="s">
        <v>10</v>
      </c>
      <c r="G168" s="218">
        <v>20</v>
      </c>
      <c r="H168" s="57">
        <v>0</v>
      </c>
      <c r="I168" s="202">
        <f>G168*H168</f>
        <v>0</v>
      </c>
    </row>
    <row r="169" spans="2:9" ht="15.75" thickBot="1" x14ac:dyDescent="0.3">
      <c r="B169" s="311" t="s">
        <v>6</v>
      </c>
      <c r="C169" s="231" t="s">
        <v>354</v>
      </c>
      <c r="D169" s="31" t="s">
        <v>132</v>
      </c>
      <c r="E169" s="263">
        <v>2018307</v>
      </c>
      <c r="F169" s="205" t="s">
        <v>10</v>
      </c>
      <c r="G169" s="218">
        <v>20</v>
      </c>
      <c r="H169" s="57">
        <v>0</v>
      </c>
      <c r="I169" s="202">
        <f>G169*H169</f>
        <v>0</v>
      </c>
    </row>
    <row r="170" spans="2:9" ht="15.75" thickBot="1" x14ac:dyDescent="0.3">
      <c r="B170" s="124" t="s">
        <v>11</v>
      </c>
      <c r="C170" s="209" t="s">
        <v>6</v>
      </c>
      <c r="D170" s="264" t="s">
        <v>133</v>
      </c>
      <c r="E170" s="265" t="s">
        <v>6</v>
      </c>
      <c r="F170" s="128" t="s">
        <v>6</v>
      </c>
      <c r="G170" s="211" t="s">
        <v>6</v>
      </c>
      <c r="H170" s="212" t="s">
        <v>6</v>
      </c>
      <c r="I170" s="213" t="s">
        <v>6</v>
      </c>
    </row>
    <row r="171" spans="2:9" x14ac:dyDescent="0.25">
      <c r="B171" s="309" t="s">
        <v>6</v>
      </c>
      <c r="C171" s="229" t="s">
        <v>355</v>
      </c>
      <c r="D171" s="216" t="s">
        <v>128</v>
      </c>
      <c r="E171" s="217">
        <v>2018308</v>
      </c>
      <c r="F171" s="218" t="s">
        <v>10</v>
      </c>
      <c r="G171" s="218">
        <v>20</v>
      </c>
      <c r="H171" s="57">
        <v>0</v>
      </c>
      <c r="I171" s="202">
        <f>G171*H171</f>
        <v>0</v>
      </c>
    </row>
    <row r="172" spans="2:9" x14ac:dyDescent="0.25">
      <c r="B172" s="310" t="s">
        <v>6</v>
      </c>
      <c r="C172" s="164" t="s">
        <v>356</v>
      </c>
      <c r="D172" s="28" t="s">
        <v>129</v>
      </c>
      <c r="E172" s="165">
        <v>2018309</v>
      </c>
      <c r="F172" s="166" t="s">
        <v>10</v>
      </c>
      <c r="G172" s="218">
        <v>20</v>
      </c>
      <c r="H172" s="57">
        <v>0</v>
      </c>
      <c r="I172" s="202">
        <f>G172*H172</f>
        <v>0</v>
      </c>
    </row>
    <row r="173" spans="2:9" x14ac:dyDescent="0.25">
      <c r="B173" s="310" t="s">
        <v>6</v>
      </c>
      <c r="C173" s="164" t="s">
        <v>357</v>
      </c>
      <c r="D173" s="28" t="s">
        <v>130</v>
      </c>
      <c r="E173" s="165">
        <v>2018310</v>
      </c>
      <c r="F173" s="166" t="s">
        <v>10</v>
      </c>
      <c r="G173" s="218">
        <v>20</v>
      </c>
      <c r="H173" s="57">
        <v>0</v>
      </c>
      <c r="I173" s="202">
        <f>G173*H173</f>
        <v>0</v>
      </c>
    </row>
    <row r="174" spans="2:9" x14ac:dyDescent="0.25">
      <c r="B174" s="310" t="s">
        <v>6</v>
      </c>
      <c r="C174" s="164" t="s">
        <v>358</v>
      </c>
      <c r="D174" s="28" t="s">
        <v>131</v>
      </c>
      <c r="E174" s="165">
        <v>2018311</v>
      </c>
      <c r="F174" s="166" t="s">
        <v>10</v>
      </c>
      <c r="G174" s="218">
        <v>20</v>
      </c>
      <c r="H174" s="57">
        <v>0</v>
      </c>
      <c r="I174" s="202">
        <f>G174*H174</f>
        <v>0</v>
      </c>
    </row>
    <row r="175" spans="2:9" ht="15.75" thickBot="1" x14ac:dyDescent="0.3">
      <c r="B175" s="311" t="s">
        <v>6</v>
      </c>
      <c r="C175" s="231" t="s">
        <v>258</v>
      </c>
      <c r="D175" s="31" t="s">
        <v>132</v>
      </c>
      <c r="E175" s="263">
        <v>2018312</v>
      </c>
      <c r="F175" s="205" t="s">
        <v>10</v>
      </c>
      <c r="G175" s="218">
        <v>20</v>
      </c>
      <c r="H175" s="57">
        <v>0</v>
      </c>
      <c r="I175" s="202">
        <f>G175*H175</f>
        <v>0</v>
      </c>
    </row>
    <row r="176" spans="2:9" ht="15.75" thickBot="1" x14ac:dyDescent="0.3">
      <c r="B176" s="124" t="s">
        <v>12</v>
      </c>
      <c r="C176" s="209" t="s">
        <v>6</v>
      </c>
      <c r="D176" s="264" t="s">
        <v>134</v>
      </c>
      <c r="E176" s="265" t="s">
        <v>6</v>
      </c>
      <c r="F176" s="128" t="s">
        <v>6</v>
      </c>
      <c r="G176" s="211" t="s">
        <v>6</v>
      </c>
      <c r="H176" s="212" t="s">
        <v>6</v>
      </c>
      <c r="I176" s="213" t="s">
        <v>6</v>
      </c>
    </row>
    <row r="177" spans="2:11" x14ac:dyDescent="0.25">
      <c r="B177" s="309" t="s">
        <v>6</v>
      </c>
      <c r="C177" s="229" t="s">
        <v>259</v>
      </c>
      <c r="D177" s="216" t="s">
        <v>135</v>
      </c>
      <c r="E177" s="217">
        <v>2018313</v>
      </c>
      <c r="F177" s="218" t="s">
        <v>10</v>
      </c>
      <c r="G177" s="218">
        <v>30</v>
      </c>
      <c r="H177" s="57">
        <v>0</v>
      </c>
      <c r="I177" s="202">
        <f>G177*H177</f>
        <v>0</v>
      </c>
    </row>
    <row r="178" spans="2:11" x14ac:dyDescent="0.25">
      <c r="B178" s="310" t="s">
        <v>6</v>
      </c>
      <c r="C178" s="164" t="s">
        <v>260</v>
      </c>
      <c r="D178" s="28" t="s">
        <v>129</v>
      </c>
      <c r="E178" s="165">
        <v>2018314</v>
      </c>
      <c r="F178" s="166" t="s">
        <v>10</v>
      </c>
      <c r="G178" s="166">
        <v>30</v>
      </c>
      <c r="H178" s="57">
        <v>0</v>
      </c>
      <c r="I178" s="202">
        <f>G178*H178</f>
        <v>0</v>
      </c>
    </row>
    <row r="179" spans="2:11" ht="15.75" thickBot="1" x14ac:dyDescent="0.3">
      <c r="B179" s="311" t="s">
        <v>6</v>
      </c>
      <c r="C179" s="312" t="s">
        <v>136</v>
      </c>
      <c r="D179" s="31" t="s">
        <v>131</v>
      </c>
      <c r="E179" s="263">
        <v>2018315</v>
      </c>
      <c r="F179" s="205" t="s">
        <v>10</v>
      </c>
      <c r="G179" s="205">
        <v>20</v>
      </c>
      <c r="H179" s="57">
        <v>0</v>
      </c>
      <c r="I179" s="202">
        <f>G179*H179</f>
        <v>0</v>
      </c>
    </row>
    <row r="180" spans="2:11" ht="15.75" thickBot="1" x14ac:dyDescent="0.3">
      <c r="B180" s="124" t="s">
        <v>137</v>
      </c>
      <c r="C180" s="209" t="s">
        <v>6</v>
      </c>
      <c r="D180" s="126" t="s">
        <v>138</v>
      </c>
      <c r="E180" s="210" t="s">
        <v>6</v>
      </c>
      <c r="F180" s="128" t="s">
        <v>6</v>
      </c>
      <c r="G180" s="211" t="s">
        <v>6</v>
      </c>
      <c r="H180" s="212" t="s">
        <v>6</v>
      </c>
      <c r="I180" s="213" t="s">
        <v>6</v>
      </c>
      <c r="K180" s="201">
        <f>SUM(I181:I186)</f>
        <v>0</v>
      </c>
    </row>
    <row r="181" spans="2:11" x14ac:dyDescent="0.25">
      <c r="B181" s="214" t="s">
        <v>8</v>
      </c>
      <c r="C181" s="229" t="s">
        <v>261</v>
      </c>
      <c r="D181" s="216" t="s">
        <v>139</v>
      </c>
      <c r="E181" s="217">
        <v>2007983</v>
      </c>
      <c r="F181" s="218" t="s">
        <v>10</v>
      </c>
      <c r="G181" s="218">
        <v>800</v>
      </c>
      <c r="H181" s="57">
        <v>0</v>
      </c>
      <c r="I181" s="202">
        <f t="shared" ref="I181:I186" si="7">G181*H181</f>
        <v>0</v>
      </c>
    </row>
    <row r="182" spans="2:11" x14ac:dyDescent="0.25">
      <c r="B182" s="214" t="s">
        <v>11</v>
      </c>
      <c r="C182" s="229" t="s">
        <v>262</v>
      </c>
      <c r="D182" s="216" t="s">
        <v>319</v>
      </c>
      <c r="E182" s="217">
        <v>2033114</v>
      </c>
      <c r="F182" s="218" t="s">
        <v>10</v>
      </c>
      <c r="G182" s="218">
        <v>400</v>
      </c>
      <c r="H182" s="57">
        <v>0</v>
      </c>
      <c r="I182" s="202">
        <f t="shared" si="7"/>
        <v>0</v>
      </c>
    </row>
    <row r="183" spans="2:11" x14ac:dyDescent="0.25">
      <c r="B183" s="163" t="s">
        <v>12</v>
      </c>
      <c r="C183" s="164" t="s">
        <v>263</v>
      </c>
      <c r="D183" s="28" t="s">
        <v>140</v>
      </c>
      <c r="E183" s="165">
        <v>2007982</v>
      </c>
      <c r="F183" s="166" t="s">
        <v>10</v>
      </c>
      <c r="G183" s="166">
        <v>240</v>
      </c>
      <c r="H183" s="57">
        <v>0</v>
      </c>
      <c r="I183" s="202">
        <f t="shared" si="7"/>
        <v>0</v>
      </c>
      <c r="K183" s="313"/>
    </row>
    <row r="184" spans="2:11" x14ac:dyDescent="0.25">
      <c r="B184" s="163" t="s">
        <v>31</v>
      </c>
      <c r="C184" s="164" t="s">
        <v>264</v>
      </c>
      <c r="D184" s="28" t="s">
        <v>141</v>
      </c>
      <c r="E184" s="165">
        <v>2016648</v>
      </c>
      <c r="F184" s="166" t="s">
        <v>10</v>
      </c>
      <c r="G184" s="166">
        <v>1500</v>
      </c>
      <c r="H184" s="57">
        <v>0</v>
      </c>
      <c r="I184" s="202">
        <f t="shared" si="7"/>
        <v>0</v>
      </c>
    </row>
    <row r="185" spans="2:11" x14ac:dyDescent="0.25">
      <c r="B185" s="163" t="s">
        <v>48</v>
      </c>
      <c r="C185" s="164" t="s">
        <v>265</v>
      </c>
      <c r="D185" s="28" t="s">
        <v>142</v>
      </c>
      <c r="E185" s="314">
        <v>2020499</v>
      </c>
      <c r="F185" s="166" t="s">
        <v>10</v>
      </c>
      <c r="G185" s="166">
        <v>2</v>
      </c>
      <c r="H185" s="57">
        <v>0</v>
      </c>
      <c r="I185" s="202">
        <f t="shared" si="7"/>
        <v>0</v>
      </c>
    </row>
    <row r="186" spans="2:11" ht="15.75" thickBot="1" x14ac:dyDescent="0.3">
      <c r="B186" s="230" t="s">
        <v>50</v>
      </c>
      <c r="C186" s="231" t="s">
        <v>266</v>
      </c>
      <c r="D186" s="31" t="s">
        <v>143</v>
      </c>
      <c r="E186" s="315">
        <v>2020500</v>
      </c>
      <c r="F186" s="205" t="s">
        <v>10</v>
      </c>
      <c r="G186" s="205">
        <v>4</v>
      </c>
      <c r="H186" s="57">
        <v>0</v>
      </c>
      <c r="I186" s="202">
        <f t="shared" si="7"/>
        <v>0</v>
      </c>
    </row>
    <row r="187" spans="2:11" ht="15.75" thickBot="1" x14ac:dyDescent="0.3">
      <c r="B187" s="124" t="s">
        <v>144</v>
      </c>
      <c r="C187" s="209" t="s">
        <v>6</v>
      </c>
      <c r="D187" s="126" t="s">
        <v>145</v>
      </c>
      <c r="E187" s="210" t="s">
        <v>6</v>
      </c>
      <c r="F187" s="128"/>
      <c r="G187" s="211" t="s">
        <v>6</v>
      </c>
      <c r="H187" s="212" t="s">
        <v>6</v>
      </c>
      <c r="I187" s="213" t="s">
        <v>6</v>
      </c>
      <c r="K187" s="201">
        <f>SUM(I188+I189+I190)</f>
        <v>0</v>
      </c>
    </row>
    <row r="188" spans="2:11" x14ac:dyDescent="0.25">
      <c r="B188" s="143" t="s">
        <v>8</v>
      </c>
      <c r="C188" s="144" t="s">
        <v>267</v>
      </c>
      <c r="D188" s="145" t="s">
        <v>146</v>
      </c>
      <c r="E188" s="146">
        <v>2017205</v>
      </c>
      <c r="F188" s="147" t="s">
        <v>10</v>
      </c>
      <c r="G188" s="147">
        <v>300</v>
      </c>
      <c r="H188" s="57">
        <v>0</v>
      </c>
      <c r="I188" s="202">
        <f>G188*H188</f>
        <v>0</v>
      </c>
    </row>
    <row r="189" spans="2:11" x14ac:dyDescent="0.25">
      <c r="B189" s="163" t="s">
        <v>11</v>
      </c>
      <c r="C189" s="164" t="s">
        <v>268</v>
      </c>
      <c r="D189" s="28" t="s">
        <v>147</v>
      </c>
      <c r="E189" s="165">
        <v>2017204</v>
      </c>
      <c r="F189" s="166" t="s">
        <v>10</v>
      </c>
      <c r="G189" s="166">
        <v>400</v>
      </c>
      <c r="H189" s="57">
        <v>0</v>
      </c>
      <c r="I189" s="202">
        <f>G189*H189</f>
        <v>0</v>
      </c>
    </row>
    <row r="190" spans="2:11" ht="25.5" x14ac:dyDescent="0.25">
      <c r="B190" s="214" t="s">
        <v>12</v>
      </c>
      <c r="C190" s="229" t="s">
        <v>269</v>
      </c>
      <c r="D190" s="292" t="s">
        <v>314</v>
      </c>
      <c r="E190" s="293">
        <v>2008003</v>
      </c>
      <c r="F190" s="218" t="s">
        <v>19</v>
      </c>
      <c r="G190" s="218">
        <v>800</v>
      </c>
      <c r="H190" s="57">
        <v>0</v>
      </c>
      <c r="I190" s="202">
        <f>G190*H190</f>
        <v>0</v>
      </c>
    </row>
    <row r="191" spans="2:11" ht="34.5" customHeight="1" x14ac:dyDescent="0.25">
      <c r="B191" s="168" t="s">
        <v>6</v>
      </c>
      <c r="C191" s="169" t="s">
        <v>6</v>
      </c>
      <c r="D191" s="180" t="s">
        <v>315</v>
      </c>
      <c r="E191" s="170" t="s">
        <v>6</v>
      </c>
      <c r="F191" s="316" t="s">
        <v>6</v>
      </c>
      <c r="G191" s="166" t="s">
        <v>6</v>
      </c>
      <c r="H191" s="171" t="s">
        <v>6</v>
      </c>
      <c r="I191" s="172" t="s">
        <v>6</v>
      </c>
    </row>
    <row r="192" spans="2:11" x14ac:dyDescent="0.25">
      <c r="B192" s="208" t="s">
        <v>6</v>
      </c>
      <c r="C192" s="317" t="s">
        <v>6</v>
      </c>
      <c r="D192" s="216" t="s">
        <v>148</v>
      </c>
      <c r="E192" s="318" t="s">
        <v>6</v>
      </c>
      <c r="F192" s="218" t="s">
        <v>21</v>
      </c>
      <c r="G192" s="218">
        <v>2</v>
      </c>
      <c r="H192" s="319" t="s">
        <v>6</v>
      </c>
      <c r="I192" s="320" t="s">
        <v>6</v>
      </c>
      <c r="K192" s="132"/>
    </row>
    <row r="193" spans="2:11" ht="15.75" thickBot="1" x14ac:dyDescent="0.3">
      <c r="B193" s="168" t="s">
        <v>6</v>
      </c>
      <c r="C193" s="169" t="s">
        <v>6</v>
      </c>
      <c r="D193" s="28" t="s">
        <v>149</v>
      </c>
      <c r="E193" s="170" t="s">
        <v>6</v>
      </c>
      <c r="F193" s="166" t="s">
        <v>21</v>
      </c>
      <c r="G193" s="166">
        <v>2</v>
      </c>
      <c r="H193" s="171" t="s">
        <v>6</v>
      </c>
      <c r="I193" s="172" t="s">
        <v>6</v>
      </c>
    </row>
    <row r="194" spans="2:11" ht="15.75" thickBot="1" x14ac:dyDescent="0.3">
      <c r="B194" s="124" t="s">
        <v>150</v>
      </c>
      <c r="C194" s="209" t="s">
        <v>6</v>
      </c>
      <c r="D194" s="126" t="s">
        <v>151</v>
      </c>
      <c r="E194" s="210" t="s">
        <v>6</v>
      </c>
      <c r="F194" s="128" t="s">
        <v>6</v>
      </c>
      <c r="G194" s="211" t="s">
        <v>6</v>
      </c>
      <c r="H194" s="212" t="s">
        <v>6</v>
      </c>
      <c r="I194" s="213" t="s">
        <v>6</v>
      </c>
      <c r="K194" s="201">
        <f>SUM(I195+I196)</f>
        <v>0</v>
      </c>
    </row>
    <row r="195" spans="2:11" x14ac:dyDescent="0.25">
      <c r="B195" s="214" t="s">
        <v>8</v>
      </c>
      <c r="C195" s="229" t="s">
        <v>270</v>
      </c>
      <c r="D195" s="216" t="s">
        <v>152</v>
      </c>
      <c r="E195" s="217">
        <v>2018110</v>
      </c>
      <c r="F195" s="218" t="s">
        <v>10</v>
      </c>
      <c r="G195" s="218">
        <v>400</v>
      </c>
      <c r="H195" s="57">
        <v>0</v>
      </c>
      <c r="I195" s="202">
        <f>G195*H195</f>
        <v>0</v>
      </c>
    </row>
    <row r="196" spans="2:11" ht="15.75" thickBot="1" x14ac:dyDescent="0.3">
      <c r="B196" s="230" t="s">
        <v>11</v>
      </c>
      <c r="C196" s="312" t="s">
        <v>374</v>
      </c>
      <c r="D196" s="31" t="s">
        <v>153</v>
      </c>
      <c r="E196" s="263">
        <v>2018320</v>
      </c>
      <c r="F196" s="205" t="s">
        <v>10</v>
      </c>
      <c r="G196" s="205">
        <v>300</v>
      </c>
      <c r="H196" s="57">
        <v>0</v>
      </c>
      <c r="I196" s="202">
        <f>G196*H196</f>
        <v>0</v>
      </c>
    </row>
    <row r="197" spans="2:11" ht="15.75" thickBot="1" x14ac:dyDescent="0.3">
      <c r="B197" s="124" t="s">
        <v>154</v>
      </c>
      <c r="C197" s="209" t="s">
        <v>6</v>
      </c>
      <c r="D197" s="126" t="s">
        <v>155</v>
      </c>
      <c r="E197" s="210" t="s">
        <v>6</v>
      </c>
      <c r="F197" s="128" t="s">
        <v>6</v>
      </c>
      <c r="G197" s="211" t="s">
        <v>6</v>
      </c>
      <c r="H197" s="212" t="s">
        <v>6</v>
      </c>
      <c r="I197" s="321" t="s">
        <v>6</v>
      </c>
      <c r="K197" s="201">
        <f>SUM(I198+I199+I200+I201+I202+I203+I204)</f>
        <v>0</v>
      </c>
    </row>
    <row r="198" spans="2:11" x14ac:dyDescent="0.25">
      <c r="B198" s="214" t="s">
        <v>8</v>
      </c>
      <c r="C198" s="229" t="s">
        <v>271</v>
      </c>
      <c r="D198" s="216" t="s">
        <v>156</v>
      </c>
      <c r="E198" s="217">
        <v>2018316</v>
      </c>
      <c r="F198" s="322" t="s">
        <v>10</v>
      </c>
      <c r="G198" s="218">
        <v>100</v>
      </c>
      <c r="H198" s="57">
        <v>0</v>
      </c>
      <c r="I198" s="202">
        <f t="shared" ref="I198:I204" si="8">G198*H198</f>
        <v>0</v>
      </c>
    </row>
    <row r="199" spans="2:11" x14ac:dyDescent="0.25">
      <c r="B199" s="163" t="s">
        <v>11</v>
      </c>
      <c r="C199" s="323" t="s">
        <v>322</v>
      </c>
      <c r="D199" s="28" t="s">
        <v>157</v>
      </c>
      <c r="E199" s="165">
        <v>2006782</v>
      </c>
      <c r="F199" s="324" t="s">
        <v>10</v>
      </c>
      <c r="G199" s="166">
        <v>400</v>
      </c>
      <c r="H199" s="57">
        <v>0</v>
      </c>
      <c r="I199" s="202">
        <f t="shared" si="8"/>
        <v>0</v>
      </c>
    </row>
    <row r="200" spans="2:11" x14ac:dyDescent="0.25">
      <c r="B200" s="163" t="s">
        <v>12</v>
      </c>
      <c r="C200" s="164" t="s">
        <v>272</v>
      </c>
      <c r="D200" s="28" t="s">
        <v>158</v>
      </c>
      <c r="E200" s="165">
        <v>2006783</v>
      </c>
      <c r="F200" s="324" t="s">
        <v>10</v>
      </c>
      <c r="G200" s="166">
        <v>200</v>
      </c>
      <c r="H200" s="57">
        <v>0</v>
      </c>
      <c r="I200" s="202">
        <f t="shared" si="8"/>
        <v>0</v>
      </c>
    </row>
    <row r="201" spans="2:11" x14ac:dyDescent="0.25">
      <c r="B201" s="163" t="s">
        <v>31</v>
      </c>
      <c r="C201" s="164" t="s">
        <v>273</v>
      </c>
      <c r="D201" s="28" t="s">
        <v>159</v>
      </c>
      <c r="E201" s="165">
        <v>2006786</v>
      </c>
      <c r="F201" s="324" t="s">
        <v>10</v>
      </c>
      <c r="G201" s="166">
        <v>900</v>
      </c>
      <c r="H201" s="57">
        <v>0</v>
      </c>
      <c r="I201" s="202">
        <f t="shared" si="8"/>
        <v>0</v>
      </c>
    </row>
    <row r="202" spans="2:11" x14ac:dyDescent="0.25">
      <c r="B202" s="163" t="s">
        <v>48</v>
      </c>
      <c r="C202" s="164" t="s">
        <v>274</v>
      </c>
      <c r="D202" s="28" t="s">
        <v>160</v>
      </c>
      <c r="E202" s="165">
        <v>2006785</v>
      </c>
      <c r="F202" s="324" t="s">
        <v>10</v>
      </c>
      <c r="G202" s="166">
        <v>60</v>
      </c>
      <c r="H202" s="57">
        <v>0</v>
      </c>
      <c r="I202" s="202">
        <f t="shared" si="8"/>
        <v>0</v>
      </c>
    </row>
    <row r="203" spans="2:11" x14ac:dyDescent="0.25">
      <c r="B203" s="163" t="s">
        <v>50</v>
      </c>
      <c r="C203" s="164" t="s">
        <v>275</v>
      </c>
      <c r="D203" s="28" t="s">
        <v>161</v>
      </c>
      <c r="E203" s="165">
        <v>2018317</v>
      </c>
      <c r="F203" s="324" t="s">
        <v>10</v>
      </c>
      <c r="G203" s="166">
        <v>60</v>
      </c>
      <c r="H203" s="57">
        <v>0</v>
      </c>
      <c r="I203" s="202">
        <f t="shared" si="8"/>
        <v>0</v>
      </c>
    </row>
    <row r="204" spans="2:11" ht="15.75" thickBot="1" x14ac:dyDescent="0.3">
      <c r="B204" s="230" t="s">
        <v>52</v>
      </c>
      <c r="C204" s="231" t="s">
        <v>276</v>
      </c>
      <c r="D204" s="31" t="s">
        <v>162</v>
      </c>
      <c r="E204" s="263">
        <v>2018318</v>
      </c>
      <c r="F204" s="325" t="s">
        <v>10</v>
      </c>
      <c r="G204" s="205">
        <v>60</v>
      </c>
      <c r="H204" s="57">
        <v>0</v>
      </c>
      <c r="I204" s="202">
        <f t="shared" si="8"/>
        <v>0</v>
      </c>
    </row>
    <row r="205" spans="2:11" ht="15.75" thickBot="1" x14ac:dyDescent="0.3">
      <c r="B205" s="134" t="s">
        <v>163</v>
      </c>
      <c r="C205" s="135"/>
      <c r="D205" s="136" t="s">
        <v>321</v>
      </c>
      <c r="E205" s="137"/>
      <c r="F205" s="138"/>
      <c r="G205" s="139"/>
      <c r="H205" s="140"/>
      <c r="I205" s="141"/>
      <c r="K205" s="201">
        <f>I206+I207</f>
        <v>0</v>
      </c>
    </row>
    <row r="206" spans="2:11" ht="27" thickBot="1" x14ac:dyDescent="0.3">
      <c r="B206" s="143" t="s">
        <v>8</v>
      </c>
      <c r="C206" s="144" t="s">
        <v>325</v>
      </c>
      <c r="D206" s="326" t="s">
        <v>323</v>
      </c>
      <c r="E206" s="182">
        <v>2016688</v>
      </c>
      <c r="F206" s="327" t="s">
        <v>10</v>
      </c>
      <c r="G206" s="147">
        <v>16</v>
      </c>
      <c r="H206" s="56">
        <v>0</v>
      </c>
      <c r="I206" s="148">
        <f>G206*H206</f>
        <v>0</v>
      </c>
    </row>
    <row r="207" spans="2:11" ht="26.25" thickBot="1" x14ac:dyDescent="0.3">
      <c r="B207" s="149" t="s">
        <v>11</v>
      </c>
      <c r="C207" s="328" t="s">
        <v>326</v>
      </c>
      <c r="D207" s="329" t="s">
        <v>324</v>
      </c>
      <c r="E207" s="289">
        <v>2016689</v>
      </c>
      <c r="F207" s="330" t="s">
        <v>10</v>
      </c>
      <c r="G207" s="152">
        <v>20</v>
      </c>
      <c r="H207" s="56">
        <v>0</v>
      </c>
      <c r="I207" s="271">
        <f>G207*H207</f>
        <v>0</v>
      </c>
    </row>
    <row r="208" spans="2:11" ht="15.75" thickBot="1" x14ac:dyDescent="0.3">
      <c r="B208" s="250" t="s">
        <v>164</v>
      </c>
      <c r="C208" s="251" t="s">
        <v>6</v>
      </c>
      <c r="D208" s="195" t="s">
        <v>165</v>
      </c>
      <c r="E208" s="196" t="s">
        <v>6</v>
      </c>
      <c r="F208" s="197"/>
      <c r="G208" s="198" t="s">
        <v>6</v>
      </c>
      <c r="H208" s="199" t="s">
        <v>6</v>
      </c>
      <c r="I208" s="200" t="s">
        <v>6</v>
      </c>
      <c r="K208" s="201">
        <f>SUM(I210+I215+I216+I217+I218+I219+I220+I221+I222+I223)</f>
        <v>0</v>
      </c>
    </row>
    <row r="209" spans="2:11" ht="15.75" thickBot="1" x14ac:dyDescent="0.3">
      <c r="B209" s="124" t="s">
        <v>6</v>
      </c>
      <c r="C209" s="209" t="s">
        <v>6</v>
      </c>
      <c r="D209" s="126" t="s">
        <v>166</v>
      </c>
      <c r="E209" s="210" t="s">
        <v>6</v>
      </c>
      <c r="F209" s="128"/>
      <c r="G209" s="211" t="s">
        <v>6</v>
      </c>
      <c r="H209" s="212" t="s">
        <v>6</v>
      </c>
      <c r="I209" s="213" t="s">
        <v>6</v>
      </c>
      <c r="K209" s="331"/>
    </row>
    <row r="210" spans="2:11" x14ac:dyDescent="0.25">
      <c r="B210" s="214" t="s">
        <v>8</v>
      </c>
      <c r="C210" s="215" t="s">
        <v>373</v>
      </c>
      <c r="D210" s="216" t="s">
        <v>167</v>
      </c>
      <c r="E210" s="217">
        <v>2006826</v>
      </c>
      <c r="F210" s="218" t="s">
        <v>19</v>
      </c>
      <c r="G210" s="218">
        <v>1</v>
      </c>
      <c r="H210" s="57">
        <v>0</v>
      </c>
      <c r="I210" s="202">
        <f>G210*H210</f>
        <v>0</v>
      </c>
    </row>
    <row r="211" spans="2:11" x14ac:dyDescent="0.25">
      <c r="B211" s="163" t="s">
        <v>11</v>
      </c>
      <c r="C211" s="169" t="s">
        <v>6</v>
      </c>
      <c r="D211" s="28" t="s">
        <v>168</v>
      </c>
      <c r="E211" s="170" t="s">
        <v>6</v>
      </c>
      <c r="F211" s="166" t="s">
        <v>21</v>
      </c>
      <c r="G211" s="166">
        <v>1</v>
      </c>
      <c r="H211" s="171" t="s">
        <v>6</v>
      </c>
      <c r="I211" s="172" t="s">
        <v>6</v>
      </c>
    </row>
    <row r="212" spans="2:11" x14ac:dyDescent="0.25">
      <c r="B212" s="163" t="s">
        <v>12</v>
      </c>
      <c r="C212" s="169" t="s">
        <v>6</v>
      </c>
      <c r="D212" s="28" t="s">
        <v>168</v>
      </c>
      <c r="E212" s="170" t="s">
        <v>6</v>
      </c>
      <c r="F212" s="166" t="s">
        <v>21</v>
      </c>
      <c r="G212" s="166">
        <v>1</v>
      </c>
      <c r="H212" s="332" t="s">
        <v>6</v>
      </c>
      <c r="I212" s="172" t="s">
        <v>6</v>
      </c>
    </row>
    <row r="213" spans="2:11" ht="15.75" thickBot="1" x14ac:dyDescent="0.3">
      <c r="B213" s="230" t="s">
        <v>31</v>
      </c>
      <c r="C213" s="226" t="s">
        <v>6</v>
      </c>
      <c r="D213" s="31" t="s">
        <v>169</v>
      </c>
      <c r="E213" s="204" t="s">
        <v>6</v>
      </c>
      <c r="F213" s="205" t="s">
        <v>21</v>
      </c>
      <c r="G213" s="205">
        <v>1</v>
      </c>
      <c r="H213" s="206" t="s">
        <v>6</v>
      </c>
      <c r="I213" s="207" t="s">
        <v>6</v>
      </c>
    </row>
    <row r="214" spans="2:11" ht="15.75" thickBot="1" x14ac:dyDescent="0.3">
      <c r="B214" s="134" t="s">
        <v>6</v>
      </c>
      <c r="C214" s="135" t="s">
        <v>6</v>
      </c>
      <c r="D214" s="136" t="s">
        <v>170</v>
      </c>
      <c r="E214" s="137" t="s">
        <v>6</v>
      </c>
      <c r="F214" s="138"/>
      <c r="G214" s="139" t="s">
        <v>6</v>
      </c>
      <c r="H214" s="140" t="s">
        <v>6</v>
      </c>
      <c r="I214" s="141" t="s">
        <v>6</v>
      </c>
    </row>
    <row r="215" spans="2:11" s="334" customFormat="1" x14ac:dyDescent="0.2">
      <c r="B215" s="143" t="s">
        <v>8</v>
      </c>
      <c r="C215" s="333" t="s">
        <v>369</v>
      </c>
      <c r="D215" s="145" t="s">
        <v>171</v>
      </c>
      <c r="E215" s="146">
        <v>2007638</v>
      </c>
      <c r="F215" s="147" t="s">
        <v>10</v>
      </c>
      <c r="G215" s="147">
        <v>64</v>
      </c>
      <c r="H215" s="56">
        <v>0</v>
      </c>
      <c r="I215" s="148">
        <f t="shared" ref="I215:I223" si="9">G215*H215</f>
        <v>0</v>
      </c>
      <c r="K215" s="335"/>
    </row>
    <row r="216" spans="2:11" x14ac:dyDescent="0.25">
      <c r="B216" s="163" t="s">
        <v>11</v>
      </c>
      <c r="C216" s="323" t="s">
        <v>370</v>
      </c>
      <c r="D216" s="28" t="s">
        <v>172</v>
      </c>
      <c r="E216" s="165">
        <v>2008337</v>
      </c>
      <c r="F216" s="166" t="s">
        <v>10</v>
      </c>
      <c r="G216" s="166">
        <v>100</v>
      </c>
      <c r="H216" s="58">
        <v>0</v>
      </c>
      <c r="I216" s="167">
        <f t="shared" si="9"/>
        <v>0</v>
      </c>
    </row>
    <row r="217" spans="2:11" x14ac:dyDescent="0.25">
      <c r="B217" s="163" t="s">
        <v>12</v>
      </c>
      <c r="C217" s="323" t="s">
        <v>371</v>
      </c>
      <c r="D217" s="28" t="s">
        <v>173</v>
      </c>
      <c r="E217" s="165">
        <v>2006533</v>
      </c>
      <c r="F217" s="166" t="s">
        <v>10</v>
      </c>
      <c r="G217" s="166">
        <v>20</v>
      </c>
      <c r="H217" s="58">
        <v>0</v>
      </c>
      <c r="I217" s="167">
        <f t="shared" si="9"/>
        <v>0</v>
      </c>
    </row>
    <row r="218" spans="2:11" x14ac:dyDescent="0.25">
      <c r="B218" s="163" t="s">
        <v>31</v>
      </c>
      <c r="C218" s="323" t="s">
        <v>372</v>
      </c>
      <c r="D218" s="28" t="s">
        <v>174</v>
      </c>
      <c r="E218" s="165">
        <v>2018321</v>
      </c>
      <c r="F218" s="166" t="s">
        <v>10</v>
      </c>
      <c r="G218" s="166">
        <v>20</v>
      </c>
      <c r="H218" s="58">
        <v>0</v>
      </c>
      <c r="I218" s="167">
        <f t="shared" si="9"/>
        <v>0</v>
      </c>
    </row>
    <row r="219" spans="2:11" x14ac:dyDescent="0.25">
      <c r="B219" s="163" t="s">
        <v>48</v>
      </c>
      <c r="C219" s="323" t="s">
        <v>368</v>
      </c>
      <c r="D219" s="28" t="s">
        <v>174</v>
      </c>
      <c r="E219" s="165">
        <v>2018322</v>
      </c>
      <c r="F219" s="166" t="s">
        <v>10</v>
      </c>
      <c r="G219" s="166">
        <v>20</v>
      </c>
      <c r="H219" s="58">
        <v>0</v>
      </c>
      <c r="I219" s="167">
        <f t="shared" si="9"/>
        <v>0</v>
      </c>
    </row>
    <row r="220" spans="2:11" x14ac:dyDescent="0.25">
      <c r="B220" s="163" t="s">
        <v>50</v>
      </c>
      <c r="C220" s="323" t="s">
        <v>367</v>
      </c>
      <c r="D220" s="28" t="s">
        <v>175</v>
      </c>
      <c r="E220" s="165">
        <v>2006531</v>
      </c>
      <c r="F220" s="166" t="s">
        <v>10</v>
      </c>
      <c r="G220" s="166">
        <v>40</v>
      </c>
      <c r="H220" s="58">
        <v>0</v>
      </c>
      <c r="I220" s="167">
        <f t="shared" si="9"/>
        <v>0</v>
      </c>
    </row>
    <row r="221" spans="2:11" x14ac:dyDescent="0.25">
      <c r="B221" s="163" t="s">
        <v>52</v>
      </c>
      <c r="C221" s="323" t="s">
        <v>366</v>
      </c>
      <c r="D221" s="28" t="s">
        <v>176</v>
      </c>
      <c r="E221" s="263">
        <v>2006795</v>
      </c>
      <c r="F221" s="205" t="s">
        <v>10</v>
      </c>
      <c r="G221" s="166">
        <v>32</v>
      </c>
      <c r="H221" s="58">
        <v>0</v>
      </c>
      <c r="I221" s="167">
        <f t="shared" si="9"/>
        <v>0</v>
      </c>
    </row>
    <row r="222" spans="2:11" x14ac:dyDescent="0.25">
      <c r="B222" s="163" t="s">
        <v>53</v>
      </c>
      <c r="C222" s="323" t="s">
        <v>384</v>
      </c>
      <c r="D222" s="336" t="s">
        <v>386</v>
      </c>
      <c r="E222" s="337">
        <v>2008336</v>
      </c>
      <c r="F222" s="166" t="s">
        <v>10</v>
      </c>
      <c r="G222" s="166">
        <v>100</v>
      </c>
      <c r="H222" s="58">
        <v>0</v>
      </c>
      <c r="I222" s="167">
        <f t="shared" si="9"/>
        <v>0</v>
      </c>
    </row>
    <row r="223" spans="2:11" ht="15.75" thickBot="1" x14ac:dyDescent="0.3">
      <c r="B223" s="230" t="s">
        <v>76</v>
      </c>
      <c r="C223" s="312" t="s">
        <v>385</v>
      </c>
      <c r="D223" s="338" t="s">
        <v>387</v>
      </c>
      <c r="E223" s="339">
        <v>2018387</v>
      </c>
      <c r="F223" s="205" t="s">
        <v>10</v>
      </c>
      <c r="G223" s="205">
        <v>100</v>
      </c>
      <c r="H223" s="60">
        <v>0</v>
      </c>
      <c r="I223" s="340">
        <f t="shared" si="9"/>
        <v>0</v>
      </c>
    </row>
    <row r="224" spans="2:11" ht="15.75" thickBot="1" x14ac:dyDescent="0.3">
      <c r="B224" s="124" t="s">
        <v>177</v>
      </c>
      <c r="C224" s="209" t="s">
        <v>6</v>
      </c>
      <c r="D224" s="126" t="s">
        <v>178</v>
      </c>
      <c r="E224" s="210" t="s">
        <v>6</v>
      </c>
      <c r="F224" s="128" t="s">
        <v>6</v>
      </c>
      <c r="G224" s="211" t="s">
        <v>6</v>
      </c>
      <c r="H224" s="212" t="s">
        <v>6</v>
      </c>
      <c r="I224" s="213" t="s">
        <v>6</v>
      </c>
      <c r="K224" s="201">
        <f>SUM(I225+I226+I228+I229)</f>
        <v>0</v>
      </c>
    </row>
    <row r="225" spans="2:11" x14ac:dyDescent="0.25">
      <c r="B225" s="214" t="s">
        <v>8</v>
      </c>
      <c r="C225" s="215" t="s">
        <v>364</v>
      </c>
      <c r="D225" s="216" t="s">
        <v>179</v>
      </c>
      <c r="E225" s="217">
        <v>2017829</v>
      </c>
      <c r="F225" s="218" t="s">
        <v>10</v>
      </c>
      <c r="G225" s="218">
        <v>12</v>
      </c>
      <c r="H225" s="57">
        <v>0</v>
      </c>
      <c r="I225" s="202">
        <f>G225*H225</f>
        <v>0</v>
      </c>
    </row>
    <row r="226" spans="2:11" ht="15.75" thickBot="1" x14ac:dyDescent="0.3">
      <c r="B226" s="230" t="s">
        <v>11</v>
      </c>
      <c r="C226" s="312" t="s">
        <v>365</v>
      </c>
      <c r="D226" s="31" t="s">
        <v>180</v>
      </c>
      <c r="E226" s="263">
        <v>2017828</v>
      </c>
      <c r="F226" s="205" t="s">
        <v>10</v>
      </c>
      <c r="G226" s="205">
        <v>24</v>
      </c>
      <c r="H226" s="57">
        <v>0</v>
      </c>
      <c r="I226" s="202">
        <f>G226*H226</f>
        <v>0</v>
      </c>
    </row>
    <row r="227" spans="2:11" ht="15.75" thickBot="1" x14ac:dyDescent="0.3">
      <c r="B227" s="124" t="s">
        <v>6</v>
      </c>
      <c r="C227" s="209" t="s">
        <v>6</v>
      </c>
      <c r="D227" s="126" t="s">
        <v>181</v>
      </c>
      <c r="E227" s="210" t="s">
        <v>6</v>
      </c>
      <c r="F227" s="128" t="s">
        <v>6</v>
      </c>
      <c r="G227" s="211" t="s">
        <v>6</v>
      </c>
      <c r="H227" s="212" t="s">
        <v>6</v>
      </c>
      <c r="I227" s="213" t="s">
        <v>6</v>
      </c>
    </row>
    <row r="228" spans="2:11" x14ac:dyDescent="0.25">
      <c r="B228" s="214">
        <v>1</v>
      </c>
      <c r="C228" s="215" t="s">
        <v>362</v>
      </c>
      <c r="D228" s="216" t="s">
        <v>65</v>
      </c>
      <c r="E228" s="217">
        <v>2018323</v>
      </c>
      <c r="F228" s="218" t="s">
        <v>10</v>
      </c>
      <c r="G228" s="218">
        <v>6</v>
      </c>
      <c r="H228" s="57">
        <v>0</v>
      </c>
      <c r="I228" s="202">
        <f>G228*H228</f>
        <v>0</v>
      </c>
    </row>
    <row r="229" spans="2:11" ht="15.75" thickBot="1" x14ac:dyDescent="0.3">
      <c r="B229" s="230">
        <v>2</v>
      </c>
      <c r="C229" s="312" t="s">
        <v>363</v>
      </c>
      <c r="D229" s="31" t="s">
        <v>66</v>
      </c>
      <c r="E229" s="263">
        <v>2018324</v>
      </c>
      <c r="F229" s="205" t="s">
        <v>10</v>
      </c>
      <c r="G229" s="205">
        <v>6</v>
      </c>
      <c r="H229" s="57">
        <v>0</v>
      </c>
      <c r="I229" s="202">
        <f>G229*H229</f>
        <v>0</v>
      </c>
    </row>
    <row r="230" spans="2:11" ht="15.75" thickBot="1" x14ac:dyDescent="0.3">
      <c r="B230" s="134" t="s">
        <v>182</v>
      </c>
      <c r="C230" s="341" t="s">
        <v>6</v>
      </c>
      <c r="D230" s="136" t="s">
        <v>183</v>
      </c>
      <c r="E230" s="279" t="s">
        <v>6</v>
      </c>
      <c r="F230" s="138"/>
      <c r="G230" s="139" t="s">
        <v>6</v>
      </c>
      <c r="H230" s="140" t="s">
        <v>6</v>
      </c>
      <c r="I230" s="141"/>
      <c r="K230" s="201">
        <f>SUM(I232:I237)</f>
        <v>0</v>
      </c>
    </row>
    <row r="231" spans="2:11" s="133" customFormat="1" ht="15.75" thickBot="1" x14ac:dyDescent="0.3">
      <c r="B231" s="173" t="s">
        <v>6</v>
      </c>
      <c r="C231" s="342" t="s">
        <v>6</v>
      </c>
      <c r="D231" s="343" t="s">
        <v>298</v>
      </c>
      <c r="E231" s="344"/>
      <c r="F231" s="308"/>
      <c r="G231" s="152"/>
      <c r="H231" s="176"/>
      <c r="I231" s="177"/>
      <c r="K231" s="331"/>
    </row>
    <row r="232" spans="2:11" s="133" customFormat="1" x14ac:dyDescent="0.25">
      <c r="B232" s="345" t="s">
        <v>8</v>
      </c>
      <c r="C232" s="293" t="s">
        <v>408</v>
      </c>
      <c r="D232" s="346" t="s">
        <v>435</v>
      </c>
      <c r="E232" s="347">
        <v>2016227</v>
      </c>
      <c r="F232" s="218" t="s">
        <v>10</v>
      </c>
      <c r="G232" s="218">
        <v>15</v>
      </c>
      <c r="H232" s="57">
        <v>0</v>
      </c>
      <c r="I232" s="202">
        <f t="shared" ref="I232:I237" si="10">G232*H232</f>
        <v>0</v>
      </c>
      <c r="K232" s="331"/>
    </row>
    <row r="233" spans="2:11" s="133" customFormat="1" x14ac:dyDescent="0.25">
      <c r="B233" s="214" t="s">
        <v>11</v>
      </c>
      <c r="C233" s="215" t="s">
        <v>407</v>
      </c>
      <c r="D233" s="216" t="s">
        <v>185</v>
      </c>
      <c r="E233" s="217">
        <v>2006758</v>
      </c>
      <c r="F233" s="166" t="s">
        <v>10</v>
      </c>
      <c r="G233" s="166">
        <v>48</v>
      </c>
      <c r="H233" s="57">
        <v>0</v>
      </c>
      <c r="I233" s="202">
        <f t="shared" si="10"/>
        <v>0</v>
      </c>
      <c r="K233" s="331"/>
    </row>
    <row r="234" spans="2:11" x14ac:dyDescent="0.25">
      <c r="B234" s="230" t="s">
        <v>12</v>
      </c>
      <c r="C234" s="312" t="s">
        <v>406</v>
      </c>
      <c r="D234" s="216" t="s">
        <v>184</v>
      </c>
      <c r="E234" s="217">
        <v>2006853</v>
      </c>
      <c r="F234" s="166" t="s">
        <v>10</v>
      </c>
      <c r="G234" s="218">
        <v>24</v>
      </c>
      <c r="H234" s="57">
        <v>0</v>
      </c>
      <c r="I234" s="202">
        <f t="shared" si="10"/>
        <v>0</v>
      </c>
    </row>
    <row r="235" spans="2:11" x14ac:dyDescent="0.25">
      <c r="B235" s="230" t="s">
        <v>31</v>
      </c>
      <c r="C235" s="312" t="s">
        <v>359</v>
      </c>
      <c r="D235" s="31" t="s">
        <v>186</v>
      </c>
      <c r="E235" s="263">
        <v>2018325</v>
      </c>
      <c r="F235" s="166" t="s">
        <v>10</v>
      </c>
      <c r="G235" s="166">
        <v>48</v>
      </c>
      <c r="H235" s="57">
        <v>0</v>
      </c>
      <c r="I235" s="202">
        <f t="shared" si="10"/>
        <v>0</v>
      </c>
    </row>
    <row r="236" spans="2:11" x14ac:dyDescent="0.25">
      <c r="B236" s="230" t="s">
        <v>48</v>
      </c>
      <c r="C236" s="312" t="s">
        <v>360</v>
      </c>
      <c r="D236" s="31" t="s">
        <v>299</v>
      </c>
      <c r="E236" s="263">
        <v>2006798</v>
      </c>
      <c r="F236" s="166" t="s">
        <v>10</v>
      </c>
      <c r="G236" s="205">
        <v>12</v>
      </c>
      <c r="H236" s="57">
        <v>0</v>
      </c>
      <c r="I236" s="202">
        <f t="shared" si="10"/>
        <v>0</v>
      </c>
    </row>
    <row r="237" spans="2:11" ht="15.75" thickBot="1" x14ac:dyDescent="0.3">
      <c r="B237" s="230" t="s">
        <v>50</v>
      </c>
      <c r="C237" s="312" t="s">
        <v>361</v>
      </c>
      <c r="D237" s="31" t="s">
        <v>300</v>
      </c>
      <c r="E237" s="263">
        <v>2041872</v>
      </c>
      <c r="F237" s="166" t="s">
        <v>10</v>
      </c>
      <c r="G237" s="205">
        <v>12</v>
      </c>
      <c r="H237" s="57">
        <v>0</v>
      </c>
      <c r="I237" s="202">
        <f t="shared" si="10"/>
        <v>0</v>
      </c>
    </row>
    <row r="238" spans="2:11" ht="15.75" thickBot="1" x14ac:dyDescent="0.3">
      <c r="B238" s="124" t="s">
        <v>187</v>
      </c>
      <c r="C238" s="209" t="s">
        <v>6</v>
      </c>
      <c r="D238" s="126" t="s">
        <v>188</v>
      </c>
      <c r="E238" s="210" t="s">
        <v>6</v>
      </c>
      <c r="F238" s="128"/>
      <c r="G238" s="211" t="s">
        <v>6</v>
      </c>
      <c r="H238" s="212" t="s">
        <v>6</v>
      </c>
      <c r="I238" s="213" t="s">
        <v>6</v>
      </c>
      <c r="K238" s="201">
        <f>SUM(I239+I240+I241+I242+I248+I249+I250+I251+I252)</f>
        <v>0</v>
      </c>
    </row>
    <row r="239" spans="2:11" x14ac:dyDescent="0.25">
      <c r="B239" s="143" t="s">
        <v>8</v>
      </c>
      <c r="C239" s="333" t="s">
        <v>395</v>
      </c>
      <c r="D239" s="145" t="s">
        <v>189</v>
      </c>
      <c r="E239" s="348">
        <v>2017860</v>
      </c>
      <c r="F239" s="147" t="s">
        <v>10</v>
      </c>
      <c r="G239" s="147">
        <v>4</v>
      </c>
      <c r="H239" s="56">
        <v>0</v>
      </c>
      <c r="I239" s="148">
        <f t="shared" ref="I239:I252" si="11">G239*H239</f>
        <v>0</v>
      </c>
    </row>
    <row r="240" spans="2:11" x14ac:dyDescent="0.25">
      <c r="B240" s="163" t="s">
        <v>11</v>
      </c>
      <c r="C240" s="323" t="s">
        <v>396</v>
      </c>
      <c r="D240" s="28" t="s">
        <v>190</v>
      </c>
      <c r="E240" s="314">
        <v>2019493</v>
      </c>
      <c r="F240" s="166" t="s">
        <v>10</v>
      </c>
      <c r="G240" s="166">
        <v>8</v>
      </c>
      <c r="H240" s="57">
        <v>0</v>
      </c>
      <c r="I240" s="202">
        <f t="shared" si="11"/>
        <v>0</v>
      </c>
    </row>
    <row r="241" spans="1:11" ht="15.75" thickBot="1" x14ac:dyDescent="0.3">
      <c r="B241" s="230" t="s">
        <v>12</v>
      </c>
      <c r="C241" s="312" t="s">
        <v>397</v>
      </c>
      <c r="D241" s="31" t="s">
        <v>191</v>
      </c>
      <c r="E241" s="315">
        <v>2006394</v>
      </c>
      <c r="F241" s="205" t="s">
        <v>10</v>
      </c>
      <c r="G241" s="205">
        <v>40</v>
      </c>
      <c r="H241" s="58">
        <v>0</v>
      </c>
      <c r="I241" s="167">
        <f t="shared" si="11"/>
        <v>0</v>
      </c>
    </row>
    <row r="242" spans="1:11" ht="29.25" customHeight="1" x14ac:dyDescent="0.25">
      <c r="B242" s="243" t="s">
        <v>31</v>
      </c>
      <c r="C242" s="244" t="s">
        <v>398</v>
      </c>
      <c r="D242" s="245" t="s">
        <v>192</v>
      </c>
      <c r="E242" s="182">
        <v>2020383</v>
      </c>
      <c r="F242" s="147" t="s">
        <v>19</v>
      </c>
      <c r="G242" s="147">
        <v>6</v>
      </c>
      <c r="H242" s="253">
        <f>I243+I244+I245+I246+I247</f>
        <v>0</v>
      </c>
      <c r="I242" s="240">
        <f t="shared" si="11"/>
        <v>0</v>
      </c>
      <c r="K242" s="132"/>
    </row>
    <row r="243" spans="1:11" ht="20.25" customHeight="1" x14ac:dyDescent="0.25">
      <c r="B243" s="168" t="s">
        <v>6</v>
      </c>
      <c r="C243" s="169" t="s">
        <v>6</v>
      </c>
      <c r="D243" s="28" t="s">
        <v>193</v>
      </c>
      <c r="E243" s="349" t="s">
        <v>6</v>
      </c>
      <c r="F243" s="166" t="s">
        <v>21</v>
      </c>
      <c r="G243" s="166">
        <v>1</v>
      </c>
      <c r="H243" s="58">
        <v>0</v>
      </c>
      <c r="I243" s="255">
        <f t="shared" si="11"/>
        <v>0</v>
      </c>
    </row>
    <row r="244" spans="1:11" ht="19.5" customHeight="1" x14ac:dyDescent="0.25">
      <c r="B244" s="168" t="s">
        <v>6</v>
      </c>
      <c r="C244" s="169" t="s">
        <v>6</v>
      </c>
      <c r="D244" s="28" t="s">
        <v>194</v>
      </c>
      <c r="E244" s="349" t="s">
        <v>6</v>
      </c>
      <c r="F244" s="350" t="s">
        <v>21</v>
      </c>
      <c r="G244" s="166">
        <v>1</v>
      </c>
      <c r="H244" s="58">
        <v>0</v>
      </c>
      <c r="I244" s="255">
        <f t="shared" si="11"/>
        <v>0</v>
      </c>
    </row>
    <row r="245" spans="1:11" ht="24.75" customHeight="1" x14ac:dyDescent="0.25">
      <c r="B245" s="168" t="s">
        <v>6</v>
      </c>
      <c r="C245" s="169" t="s">
        <v>6</v>
      </c>
      <c r="D245" s="28" t="s">
        <v>195</v>
      </c>
      <c r="E245" s="349" t="s">
        <v>6</v>
      </c>
      <c r="F245" s="166" t="s">
        <v>21</v>
      </c>
      <c r="G245" s="166">
        <v>1</v>
      </c>
      <c r="H245" s="58">
        <v>0</v>
      </c>
      <c r="I245" s="255">
        <f t="shared" si="11"/>
        <v>0</v>
      </c>
    </row>
    <row r="246" spans="1:11" ht="33.75" customHeight="1" x14ac:dyDescent="0.25">
      <c r="B246" s="168" t="s">
        <v>6</v>
      </c>
      <c r="C246" s="169" t="s">
        <v>6</v>
      </c>
      <c r="D246" s="180" t="s">
        <v>278</v>
      </c>
      <c r="E246" s="349" t="s">
        <v>6</v>
      </c>
      <c r="F246" s="166" t="s">
        <v>21</v>
      </c>
      <c r="G246" s="166">
        <v>1</v>
      </c>
      <c r="H246" s="58">
        <v>0</v>
      </c>
      <c r="I246" s="255">
        <f t="shared" si="11"/>
        <v>0</v>
      </c>
    </row>
    <row r="247" spans="1:11" ht="24" customHeight="1" x14ac:dyDescent="0.25">
      <c r="B247" s="168" t="s">
        <v>6</v>
      </c>
      <c r="C247" s="169" t="s">
        <v>6</v>
      </c>
      <c r="D247" s="28" t="s">
        <v>196</v>
      </c>
      <c r="E247" s="349" t="s">
        <v>6</v>
      </c>
      <c r="F247" s="166" t="s">
        <v>21</v>
      </c>
      <c r="G247" s="166">
        <v>6</v>
      </c>
      <c r="H247" s="58">
        <v>0</v>
      </c>
      <c r="I247" s="255">
        <f t="shared" si="11"/>
        <v>0</v>
      </c>
    </row>
    <row r="248" spans="1:11" ht="22.5" customHeight="1" x14ac:dyDescent="0.25">
      <c r="B248" s="163" t="s">
        <v>48</v>
      </c>
      <c r="C248" s="323" t="s">
        <v>399</v>
      </c>
      <c r="D248" s="28" t="s">
        <v>197</v>
      </c>
      <c r="E248" s="235">
        <v>2020477</v>
      </c>
      <c r="F248" s="166" t="s">
        <v>10</v>
      </c>
      <c r="G248" s="166">
        <v>6</v>
      </c>
      <c r="H248" s="58">
        <v>0</v>
      </c>
      <c r="I248" s="167">
        <f t="shared" si="11"/>
        <v>0</v>
      </c>
    </row>
    <row r="249" spans="1:11" ht="22.5" customHeight="1" x14ac:dyDescent="0.25">
      <c r="B249" s="163" t="s">
        <v>50</v>
      </c>
      <c r="C249" s="323" t="s">
        <v>409</v>
      </c>
      <c r="D249" s="28" t="s">
        <v>198</v>
      </c>
      <c r="E249" s="235">
        <v>2006395</v>
      </c>
      <c r="F249" s="166" t="s">
        <v>10</v>
      </c>
      <c r="G249" s="166">
        <v>6</v>
      </c>
      <c r="H249" s="58">
        <v>0</v>
      </c>
      <c r="I249" s="167">
        <f t="shared" si="11"/>
        <v>0</v>
      </c>
    </row>
    <row r="250" spans="1:11" ht="19.5" customHeight="1" x14ac:dyDescent="0.25">
      <c r="B250" s="163" t="s">
        <v>52</v>
      </c>
      <c r="C250" s="323" t="s">
        <v>400</v>
      </c>
      <c r="D250" s="28" t="s">
        <v>388</v>
      </c>
      <c r="E250" s="223">
        <v>2016179</v>
      </c>
      <c r="F250" s="166" t="s">
        <v>10</v>
      </c>
      <c r="G250" s="166">
        <v>100</v>
      </c>
      <c r="H250" s="58">
        <v>0</v>
      </c>
      <c r="I250" s="167">
        <f t="shared" si="11"/>
        <v>0</v>
      </c>
    </row>
    <row r="251" spans="1:11" ht="19.5" customHeight="1" x14ac:dyDescent="0.25">
      <c r="B251" s="163" t="s">
        <v>53</v>
      </c>
      <c r="C251" s="323" t="s">
        <v>401</v>
      </c>
      <c r="D251" s="28" t="s">
        <v>389</v>
      </c>
      <c r="E251" s="223">
        <v>8004724</v>
      </c>
      <c r="F251" s="166" t="s">
        <v>10</v>
      </c>
      <c r="G251" s="166">
        <v>120</v>
      </c>
      <c r="H251" s="58">
        <v>0</v>
      </c>
      <c r="I251" s="167">
        <f t="shared" si="11"/>
        <v>0</v>
      </c>
    </row>
    <row r="252" spans="1:11" ht="23.25" customHeight="1" thickBot="1" x14ac:dyDescent="0.3">
      <c r="B252" s="149" t="s">
        <v>76</v>
      </c>
      <c r="C252" s="328" t="s">
        <v>402</v>
      </c>
      <c r="D252" s="351" t="s">
        <v>390</v>
      </c>
      <c r="E252" s="192">
        <v>8004725</v>
      </c>
      <c r="F252" s="152" t="s">
        <v>10</v>
      </c>
      <c r="G252" s="152">
        <v>100</v>
      </c>
      <c r="H252" s="88"/>
      <c r="I252" s="153">
        <f t="shared" si="11"/>
        <v>0</v>
      </c>
    </row>
    <row r="253" spans="1:11" ht="29.25" customHeight="1" thickBot="1" x14ac:dyDescent="0.3">
      <c r="B253" s="134" t="s">
        <v>403</v>
      </c>
      <c r="C253" s="135" t="s">
        <v>6</v>
      </c>
      <c r="D253" s="136" t="s">
        <v>404</v>
      </c>
      <c r="E253" s="352" t="s">
        <v>6</v>
      </c>
      <c r="F253" s="138"/>
      <c r="G253" s="353" t="s">
        <v>6</v>
      </c>
      <c r="H253" s="354" t="s">
        <v>437</v>
      </c>
      <c r="I253" s="355"/>
    </row>
    <row r="254" spans="1:11" ht="18" customHeight="1" thickBot="1" x14ac:dyDescent="0.3">
      <c r="B254" s="356" t="s">
        <v>8</v>
      </c>
      <c r="C254" s="357" t="s">
        <v>405</v>
      </c>
      <c r="D254" s="358" t="s">
        <v>440</v>
      </c>
      <c r="E254" s="359" t="s">
        <v>6</v>
      </c>
      <c r="F254" s="147" t="s">
        <v>434</v>
      </c>
      <c r="G254" s="147">
        <v>900</v>
      </c>
      <c r="H254" s="58">
        <v>0</v>
      </c>
      <c r="I254" s="148">
        <f>G254*H254</f>
        <v>0</v>
      </c>
      <c r="K254" s="201">
        <f>I254+I255</f>
        <v>0</v>
      </c>
    </row>
    <row r="255" spans="1:11" ht="18" customHeight="1" thickBot="1" x14ac:dyDescent="0.3">
      <c r="B255" s="360" t="s">
        <v>11</v>
      </c>
      <c r="C255" s="361" t="s">
        <v>410</v>
      </c>
      <c r="D255" s="362" t="s">
        <v>411</v>
      </c>
      <c r="E255" s="363" t="s">
        <v>6</v>
      </c>
      <c r="F255" s="152" t="s">
        <v>436</v>
      </c>
      <c r="G255" s="152">
        <v>2000</v>
      </c>
      <c r="H255" s="58">
        <v>0</v>
      </c>
      <c r="I255" s="153">
        <f>G255*H255</f>
        <v>0</v>
      </c>
      <c r="K255" s="132"/>
    </row>
    <row r="256" spans="1:11" ht="29.25" customHeight="1" x14ac:dyDescent="0.25">
      <c r="A256" s="364"/>
      <c r="B256" s="365"/>
      <c r="C256" s="365"/>
      <c r="D256" s="366"/>
      <c r="E256" s="367"/>
      <c r="F256" s="368"/>
      <c r="G256" s="368"/>
      <c r="H256" s="369"/>
      <c r="I256" s="369"/>
      <c r="J256" s="259"/>
      <c r="K256" s="132"/>
    </row>
    <row r="257" spans="1:11" ht="15.75" thickBot="1" x14ac:dyDescent="0.3">
      <c r="A257" s="259"/>
      <c r="B257" s="370"/>
      <c r="C257" s="371"/>
      <c r="D257" s="372"/>
      <c r="E257" s="373"/>
      <c r="F257" s="374"/>
      <c r="G257" s="368"/>
      <c r="H257" s="375"/>
      <c r="I257" s="375"/>
      <c r="J257" s="259"/>
      <c r="K257" s="132"/>
    </row>
    <row r="258" spans="1:11" ht="17.25" x14ac:dyDescent="0.25">
      <c r="B258" s="376" t="s">
        <v>4</v>
      </c>
      <c r="C258" s="377"/>
      <c r="D258" s="378" t="s">
        <v>5</v>
      </c>
      <c r="E258" s="379">
        <f>K4</f>
        <v>0</v>
      </c>
      <c r="F258" s="374"/>
      <c r="G258" s="368"/>
      <c r="H258" s="399"/>
      <c r="I258" s="375"/>
    </row>
    <row r="259" spans="1:11" ht="17.25" x14ac:dyDescent="0.25">
      <c r="B259" s="380" t="s">
        <v>35</v>
      </c>
      <c r="C259" s="381"/>
      <c r="D259" s="382" t="s">
        <v>36</v>
      </c>
      <c r="E259" s="383">
        <f>K37</f>
        <v>0</v>
      </c>
      <c r="F259" s="374"/>
      <c r="G259" s="368"/>
      <c r="H259" s="375"/>
      <c r="I259" s="375"/>
    </row>
    <row r="260" spans="1:11" ht="17.25" x14ac:dyDescent="0.25">
      <c r="B260" s="380" t="s">
        <v>41</v>
      </c>
      <c r="C260" s="381"/>
      <c r="D260" s="382" t="s">
        <v>42</v>
      </c>
      <c r="E260" s="383">
        <f>K44</f>
        <v>0</v>
      </c>
      <c r="F260" s="374"/>
      <c r="G260" s="368"/>
      <c r="H260" s="375"/>
      <c r="I260" s="375"/>
    </row>
    <row r="261" spans="1:11" ht="17.25" x14ac:dyDescent="0.25">
      <c r="B261" s="380" t="s">
        <v>62</v>
      </c>
      <c r="C261" s="381"/>
      <c r="D261" s="382" t="s">
        <v>63</v>
      </c>
      <c r="E261" s="383">
        <f>K69</f>
        <v>0</v>
      </c>
      <c r="F261" s="374"/>
      <c r="G261" s="368"/>
      <c r="H261" s="375"/>
      <c r="I261" s="375"/>
    </row>
    <row r="262" spans="1:11" ht="17.25" x14ac:dyDescent="0.25">
      <c r="B262" s="380" t="s">
        <v>84</v>
      </c>
      <c r="C262" s="381"/>
      <c r="D262" s="382" t="s">
        <v>85</v>
      </c>
      <c r="E262" s="383">
        <f>K93</f>
        <v>0</v>
      </c>
      <c r="F262" s="374"/>
      <c r="G262" s="368"/>
      <c r="H262" s="375"/>
      <c r="I262" s="375"/>
    </row>
    <row r="263" spans="1:11" ht="17.25" x14ac:dyDescent="0.25">
      <c r="B263" s="380" t="s">
        <v>137</v>
      </c>
      <c r="C263" s="381"/>
      <c r="D263" s="382" t="s">
        <v>138</v>
      </c>
      <c r="E263" s="383">
        <f>K180</f>
        <v>0</v>
      </c>
      <c r="F263" s="374"/>
      <c r="G263" s="368"/>
      <c r="H263" s="375"/>
      <c r="I263" s="375"/>
    </row>
    <row r="264" spans="1:11" ht="17.25" x14ac:dyDescent="0.25">
      <c r="B264" s="380" t="s">
        <v>144</v>
      </c>
      <c r="C264" s="381"/>
      <c r="D264" s="382" t="s">
        <v>145</v>
      </c>
      <c r="E264" s="383">
        <f>K187</f>
        <v>0</v>
      </c>
      <c r="F264" s="374"/>
      <c r="G264" s="368"/>
      <c r="H264" s="375"/>
      <c r="I264" s="375"/>
    </row>
    <row r="265" spans="1:11" ht="17.25" x14ac:dyDescent="0.25">
      <c r="B265" s="380" t="s">
        <v>150</v>
      </c>
      <c r="C265" s="381"/>
      <c r="D265" s="382" t="s">
        <v>151</v>
      </c>
      <c r="E265" s="383">
        <f>K194</f>
        <v>0</v>
      </c>
      <c r="F265" s="374"/>
      <c r="G265" s="368"/>
      <c r="H265" s="375"/>
      <c r="I265" s="375"/>
    </row>
    <row r="266" spans="1:11" ht="17.25" x14ac:dyDescent="0.25">
      <c r="B266" s="380" t="s">
        <v>154</v>
      </c>
      <c r="C266" s="381"/>
      <c r="D266" s="382" t="s">
        <v>155</v>
      </c>
      <c r="E266" s="383">
        <f>K197</f>
        <v>0</v>
      </c>
      <c r="F266" s="374"/>
      <c r="G266" s="368"/>
      <c r="H266" s="375"/>
      <c r="I266" s="375"/>
    </row>
    <row r="267" spans="1:11" ht="17.25" x14ac:dyDescent="0.25">
      <c r="B267" s="380" t="s">
        <v>163</v>
      </c>
      <c r="C267" s="169"/>
      <c r="D267" s="382" t="s">
        <v>321</v>
      </c>
      <c r="E267" s="383">
        <f>K205</f>
        <v>0</v>
      </c>
      <c r="F267" s="374"/>
      <c r="G267" s="368"/>
      <c r="H267" s="375"/>
      <c r="I267" s="375"/>
    </row>
    <row r="268" spans="1:11" ht="17.25" x14ac:dyDescent="0.25">
      <c r="B268" s="380" t="s">
        <v>164</v>
      </c>
      <c r="C268" s="381"/>
      <c r="D268" s="382" t="s">
        <v>165</v>
      </c>
      <c r="E268" s="383">
        <f>K208</f>
        <v>0</v>
      </c>
      <c r="F268" s="374"/>
      <c r="G268" s="368"/>
      <c r="H268" s="375"/>
      <c r="I268" s="375"/>
    </row>
    <row r="269" spans="1:11" ht="17.25" x14ac:dyDescent="0.25">
      <c r="B269" s="380" t="s">
        <v>177</v>
      </c>
      <c r="C269" s="381"/>
      <c r="D269" s="382" t="s">
        <v>178</v>
      </c>
      <c r="E269" s="383">
        <f>K224</f>
        <v>0</v>
      </c>
      <c r="F269" s="374"/>
      <c r="G269" s="368"/>
      <c r="H269" s="375"/>
      <c r="I269" s="375"/>
    </row>
    <row r="270" spans="1:11" ht="17.25" x14ac:dyDescent="0.25">
      <c r="B270" s="380" t="s">
        <v>182</v>
      </c>
      <c r="C270" s="381"/>
      <c r="D270" s="382" t="s">
        <v>183</v>
      </c>
      <c r="E270" s="383">
        <f>K230</f>
        <v>0</v>
      </c>
      <c r="F270" s="374"/>
      <c r="G270" s="368"/>
      <c r="H270" s="375"/>
      <c r="I270" s="375"/>
    </row>
    <row r="271" spans="1:11" ht="17.25" x14ac:dyDescent="0.25">
      <c r="B271" s="384" t="s">
        <v>187</v>
      </c>
      <c r="C271" s="385"/>
      <c r="D271" s="386" t="s">
        <v>188</v>
      </c>
      <c r="E271" s="387">
        <f>K238</f>
        <v>0</v>
      </c>
      <c r="F271" s="374"/>
      <c r="G271" s="368"/>
      <c r="H271" s="375"/>
      <c r="I271" s="375"/>
    </row>
    <row r="272" spans="1:11" ht="18" thickBot="1" x14ac:dyDescent="0.3">
      <c r="B272" s="388" t="s">
        <v>403</v>
      </c>
      <c r="C272" s="389"/>
      <c r="D272" s="390" t="s">
        <v>404</v>
      </c>
      <c r="E272" s="391">
        <f>K254</f>
        <v>0</v>
      </c>
      <c r="F272" s="374"/>
      <c r="G272" s="368"/>
      <c r="H272" s="375"/>
      <c r="I272" s="375"/>
    </row>
    <row r="273" spans="2:9" ht="15.75" thickBot="1" x14ac:dyDescent="0.3"/>
    <row r="274" spans="2:9" ht="31.5" customHeight="1" thickBot="1" x14ac:dyDescent="0.3">
      <c r="B274" s="406" t="s">
        <v>277</v>
      </c>
      <c r="C274" s="407"/>
      <c r="D274" s="407"/>
      <c r="E274" s="407"/>
      <c r="F274" s="407"/>
      <c r="G274" s="407"/>
      <c r="H274" s="404">
        <f>SUM(E258:E272)</f>
        <v>0</v>
      </c>
      <c r="I274" s="405"/>
    </row>
  </sheetData>
  <sheetProtection algorithmName="SHA-512" hashValue="OnKyE/xA5XmV+cSjJBUfWNs3Gph4XUQBWdmhmN+0/QQfiws0UjS4k6b0DpL8dek/4t4csSVfH+pE5AOi4/HR1g==" saltValue="UPi39MXgT95ogn3k4MBYwQ==" spinCount="100000" sheet="1" objects="1" scenarios="1" selectLockedCells="1"/>
  <mergeCells count="4">
    <mergeCell ref="B2:I2"/>
    <mergeCell ref="H274:I274"/>
    <mergeCell ref="B274:G274"/>
    <mergeCell ref="B1:I1"/>
  </mergeCells>
  <pageMargins left="0.23622047244094491" right="0.23622047244094491" top="0.74803149606299213" bottom="0.74803149606299213" header="0.31496062992125984" footer="0.31496062992125984"/>
  <pageSetup paperSize="9" orientation="portrait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workbookViewId="0">
      <selection activeCell="R4" sqref="R4"/>
    </sheetView>
  </sheetViews>
  <sheetFormatPr defaultRowHeight="15" x14ac:dyDescent="0.25"/>
  <cols>
    <col min="1" max="1" width="2.7109375" customWidth="1"/>
    <col min="2" max="2" width="4.5703125" style="3" customWidth="1"/>
    <col min="3" max="3" width="7.7109375" style="14" customWidth="1"/>
    <col min="4" max="4" width="33" style="30" customWidth="1"/>
    <col min="5" max="5" width="10" style="20" customWidth="1"/>
    <col min="6" max="6" width="9.5703125" style="74" customWidth="1"/>
    <col min="7" max="7" width="6" style="85" customWidth="1"/>
    <col min="8" max="8" width="12.85546875" style="65" customWidth="1"/>
    <col min="9" max="9" width="12.28515625" style="65" customWidth="1"/>
    <col min="10" max="10" width="0.5703125" hidden="1" customWidth="1"/>
    <col min="11" max="11" width="0.42578125" style="76" hidden="1" customWidth="1"/>
    <col min="12" max="12" width="0.42578125" hidden="1" customWidth="1"/>
  </cols>
  <sheetData>
    <row r="1" spans="2:15" ht="60.75" customHeight="1" x14ac:dyDescent="0.25">
      <c r="B1" s="410" t="s">
        <v>445</v>
      </c>
      <c r="C1" s="411"/>
      <c r="D1" s="411"/>
      <c r="E1" s="411"/>
      <c r="F1" s="411"/>
      <c r="G1" s="411"/>
      <c r="H1" s="411"/>
      <c r="I1" s="411"/>
    </row>
    <row r="2" spans="2:15" ht="46.5" customHeight="1" thickBot="1" x14ac:dyDescent="0.3">
      <c r="B2" s="412" t="s">
        <v>444</v>
      </c>
      <c r="C2" s="413"/>
      <c r="D2" s="413"/>
      <c r="E2" s="413"/>
      <c r="F2" s="413"/>
      <c r="G2" s="413"/>
      <c r="H2" s="413"/>
      <c r="I2" s="414"/>
    </row>
    <row r="3" spans="2:15" ht="42.75" customHeight="1" thickBot="1" x14ac:dyDescent="0.3">
      <c r="B3" s="4" t="s">
        <v>0</v>
      </c>
      <c r="C3" s="12" t="s">
        <v>201</v>
      </c>
      <c r="D3" s="24" t="s">
        <v>1</v>
      </c>
      <c r="E3" s="15" t="s">
        <v>2</v>
      </c>
      <c r="F3" s="68" t="s">
        <v>3</v>
      </c>
      <c r="G3" s="84"/>
      <c r="H3" s="55" t="s">
        <v>199</v>
      </c>
      <c r="I3" s="66" t="s">
        <v>200</v>
      </c>
      <c r="K3" s="77"/>
      <c r="O3" s="7"/>
    </row>
    <row r="4" spans="2:15" x14ac:dyDescent="0.25">
      <c r="B4" s="1">
        <v>1</v>
      </c>
      <c r="C4" s="104" t="s">
        <v>202</v>
      </c>
      <c r="D4" s="26" t="s">
        <v>9</v>
      </c>
      <c r="E4" s="16">
        <v>2017066</v>
      </c>
      <c r="F4" s="70" t="s">
        <v>10</v>
      </c>
      <c r="G4" s="70">
        <v>12</v>
      </c>
      <c r="H4" s="56"/>
      <c r="I4" s="93"/>
    </row>
    <row r="5" spans="2:15" x14ac:dyDescent="0.25">
      <c r="B5" s="1">
        <v>2</v>
      </c>
      <c r="C5" s="105" t="s">
        <v>203</v>
      </c>
      <c r="D5" s="25" t="s">
        <v>13</v>
      </c>
      <c r="E5" s="11">
        <v>2017067</v>
      </c>
      <c r="F5" s="69" t="s">
        <v>10</v>
      </c>
      <c r="G5" s="69">
        <v>24</v>
      </c>
      <c r="H5" s="58"/>
      <c r="I5" s="94"/>
    </row>
    <row r="6" spans="2:15" x14ac:dyDescent="0.25">
      <c r="B6" s="1">
        <v>3</v>
      </c>
      <c r="C6" s="105" t="s">
        <v>204</v>
      </c>
      <c r="D6" s="25" t="s">
        <v>15</v>
      </c>
      <c r="E6" s="11">
        <v>2017069</v>
      </c>
      <c r="F6" s="69" t="s">
        <v>10</v>
      </c>
      <c r="G6" s="69">
        <v>8</v>
      </c>
      <c r="H6" s="58"/>
      <c r="I6" s="94"/>
    </row>
    <row r="7" spans="2:15" x14ac:dyDescent="0.25">
      <c r="B7" s="1">
        <v>4</v>
      </c>
      <c r="C7" s="105" t="s">
        <v>205</v>
      </c>
      <c r="D7" s="47" t="s">
        <v>16</v>
      </c>
      <c r="E7" s="11">
        <v>2017073</v>
      </c>
      <c r="F7" s="69" t="s">
        <v>10</v>
      </c>
      <c r="G7" s="69">
        <v>24</v>
      </c>
      <c r="H7" s="58"/>
      <c r="I7" s="94"/>
    </row>
    <row r="8" spans="2:15" x14ac:dyDescent="0.25">
      <c r="B8" s="1">
        <v>5</v>
      </c>
      <c r="C8" s="105" t="s">
        <v>206</v>
      </c>
      <c r="D8" s="25" t="s">
        <v>18</v>
      </c>
      <c r="E8" s="11">
        <v>2017987</v>
      </c>
      <c r="F8" s="69" t="s">
        <v>19</v>
      </c>
      <c r="G8" s="69">
        <v>2</v>
      </c>
      <c r="H8" s="58"/>
      <c r="I8" s="94"/>
    </row>
    <row r="9" spans="2:15" x14ac:dyDescent="0.25">
      <c r="B9" s="1">
        <v>6</v>
      </c>
      <c r="C9" s="105" t="s">
        <v>207</v>
      </c>
      <c r="D9" s="25" t="s">
        <v>24</v>
      </c>
      <c r="E9" s="11">
        <v>2018207</v>
      </c>
      <c r="F9" s="69" t="s">
        <v>10</v>
      </c>
      <c r="G9" s="69">
        <v>2</v>
      </c>
      <c r="H9" s="58"/>
      <c r="I9" s="94"/>
    </row>
    <row r="10" spans="2:15" x14ac:dyDescent="0.25">
      <c r="B10" s="1">
        <v>7</v>
      </c>
      <c r="C10" s="105" t="s">
        <v>208</v>
      </c>
      <c r="D10" s="25" t="s">
        <v>25</v>
      </c>
      <c r="E10" s="11">
        <v>2017988</v>
      </c>
      <c r="F10" s="69" t="s">
        <v>10</v>
      </c>
      <c r="G10" s="69">
        <v>4</v>
      </c>
      <c r="H10" s="58"/>
      <c r="I10" s="94"/>
    </row>
    <row r="11" spans="2:15" x14ac:dyDescent="0.25">
      <c r="B11" s="1">
        <v>8</v>
      </c>
      <c r="C11" s="105" t="s">
        <v>210</v>
      </c>
      <c r="D11" s="25" t="s">
        <v>27</v>
      </c>
      <c r="E11" s="11">
        <v>2017989</v>
      </c>
      <c r="F11" s="69" t="s">
        <v>10</v>
      </c>
      <c r="G11" s="69">
        <v>2</v>
      </c>
      <c r="H11" s="58"/>
      <c r="I11" s="94"/>
    </row>
    <row r="12" spans="2:15" x14ac:dyDescent="0.25">
      <c r="B12" s="1">
        <v>9</v>
      </c>
      <c r="C12" s="105" t="s">
        <v>209</v>
      </c>
      <c r="D12" s="25" t="s">
        <v>28</v>
      </c>
      <c r="E12" s="11">
        <v>2017990</v>
      </c>
      <c r="F12" s="69" t="s">
        <v>10</v>
      </c>
      <c r="G12" s="69">
        <v>4</v>
      </c>
      <c r="H12" s="58"/>
      <c r="I12" s="94"/>
    </row>
    <row r="13" spans="2:15" ht="25.5" x14ac:dyDescent="0.25">
      <c r="B13" s="1">
        <v>10</v>
      </c>
      <c r="C13" s="106" t="s">
        <v>211</v>
      </c>
      <c r="D13" s="27" t="s">
        <v>317</v>
      </c>
      <c r="E13" s="8">
        <v>2007082</v>
      </c>
      <c r="F13" s="69" t="s">
        <v>10</v>
      </c>
      <c r="G13" s="69">
        <v>4</v>
      </c>
      <c r="H13" s="58"/>
      <c r="I13" s="94"/>
    </row>
    <row r="14" spans="2:15" ht="25.5" x14ac:dyDescent="0.25">
      <c r="B14" s="1">
        <v>11</v>
      </c>
      <c r="C14" s="106" t="s">
        <v>212</v>
      </c>
      <c r="D14" s="27" t="s">
        <v>318</v>
      </c>
      <c r="E14" s="8">
        <v>2006563</v>
      </c>
      <c r="F14" s="69" t="s">
        <v>10</v>
      </c>
      <c r="G14" s="69">
        <v>8</v>
      </c>
      <c r="H14" s="58"/>
      <c r="I14" s="94"/>
    </row>
    <row r="15" spans="2:15" x14ac:dyDescent="0.25">
      <c r="B15" s="1">
        <v>12</v>
      </c>
      <c r="C15" s="106" t="s">
        <v>213</v>
      </c>
      <c r="D15" s="25" t="s">
        <v>30</v>
      </c>
      <c r="E15" s="11">
        <v>2006707</v>
      </c>
      <c r="F15" s="69" t="s">
        <v>10</v>
      </c>
      <c r="G15" s="69">
        <v>8</v>
      </c>
      <c r="H15" s="58"/>
      <c r="I15" s="94"/>
    </row>
    <row r="16" spans="2:15" x14ac:dyDescent="0.25">
      <c r="B16" s="1">
        <v>13</v>
      </c>
      <c r="C16" s="106" t="s">
        <v>214</v>
      </c>
      <c r="D16" s="25" t="s">
        <v>32</v>
      </c>
      <c r="E16" s="11">
        <v>2018327</v>
      </c>
      <c r="F16" s="69" t="s">
        <v>10</v>
      </c>
      <c r="G16" s="69">
        <v>8</v>
      </c>
      <c r="H16" s="58"/>
      <c r="I16" s="94"/>
    </row>
    <row r="17" spans="2:9" x14ac:dyDescent="0.25">
      <c r="B17" s="1">
        <v>14</v>
      </c>
      <c r="C17" s="106" t="s">
        <v>279</v>
      </c>
      <c r="D17" s="25" t="s">
        <v>280</v>
      </c>
      <c r="E17" s="18">
        <v>2041855</v>
      </c>
      <c r="F17" s="69" t="s">
        <v>19</v>
      </c>
      <c r="G17" s="69">
        <v>4</v>
      </c>
      <c r="H17" s="58"/>
      <c r="I17" s="94"/>
    </row>
    <row r="18" spans="2:9" ht="25.5" x14ac:dyDescent="0.25">
      <c r="B18" s="1">
        <v>15</v>
      </c>
      <c r="C18" s="106" t="s">
        <v>215</v>
      </c>
      <c r="D18" s="27" t="s">
        <v>316</v>
      </c>
      <c r="E18" s="8">
        <v>2007529</v>
      </c>
      <c r="F18" s="69" t="s">
        <v>10</v>
      </c>
      <c r="G18" s="69">
        <v>8</v>
      </c>
      <c r="H18" s="58"/>
      <c r="I18" s="94"/>
    </row>
    <row r="19" spans="2:9" x14ac:dyDescent="0.25">
      <c r="B19" s="1">
        <v>16</v>
      </c>
      <c r="C19" s="107" t="s">
        <v>216</v>
      </c>
      <c r="D19" s="9" t="s">
        <v>34</v>
      </c>
      <c r="E19" s="11">
        <v>2016880</v>
      </c>
      <c r="F19" s="69" t="s">
        <v>10</v>
      </c>
      <c r="G19" s="69">
        <v>4</v>
      </c>
      <c r="H19" s="58"/>
      <c r="I19" s="94"/>
    </row>
    <row r="20" spans="2:9" ht="25.5" x14ac:dyDescent="0.25">
      <c r="B20" s="1">
        <v>17</v>
      </c>
      <c r="C20" s="106" t="s">
        <v>217</v>
      </c>
      <c r="D20" s="27" t="s">
        <v>320</v>
      </c>
      <c r="E20" s="36">
        <v>2016456</v>
      </c>
      <c r="F20" s="69" t="s">
        <v>10</v>
      </c>
      <c r="G20" s="69">
        <v>4</v>
      </c>
      <c r="H20" s="58"/>
      <c r="I20" s="94"/>
    </row>
    <row r="21" spans="2:9" x14ac:dyDescent="0.25">
      <c r="B21" s="1">
        <v>18</v>
      </c>
      <c r="C21" s="106" t="s">
        <v>218</v>
      </c>
      <c r="D21" s="28" t="s">
        <v>331</v>
      </c>
      <c r="E21" s="96">
        <v>2033115</v>
      </c>
      <c r="F21" s="69" t="s">
        <v>10</v>
      </c>
      <c r="G21" s="69">
        <v>8</v>
      </c>
      <c r="H21" s="58"/>
      <c r="I21" s="94"/>
    </row>
    <row r="22" spans="2:9" x14ac:dyDescent="0.25">
      <c r="B22" s="1">
        <v>19</v>
      </c>
      <c r="C22" s="108" t="s">
        <v>329</v>
      </c>
      <c r="D22" s="28" t="s">
        <v>376</v>
      </c>
      <c r="E22" s="36">
        <v>2016997</v>
      </c>
      <c r="F22" s="69" t="s">
        <v>10</v>
      </c>
      <c r="G22" s="69">
        <v>10</v>
      </c>
      <c r="H22" s="58"/>
      <c r="I22" s="94"/>
    </row>
    <row r="23" spans="2:9" x14ac:dyDescent="0.25">
      <c r="B23" s="1">
        <v>20</v>
      </c>
      <c r="C23" s="108" t="s">
        <v>330</v>
      </c>
      <c r="D23" s="28" t="s">
        <v>377</v>
      </c>
      <c r="E23" s="36">
        <v>2016996</v>
      </c>
      <c r="F23" s="69" t="s">
        <v>10</v>
      </c>
      <c r="G23" s="69">
        <v>10</v>
      </c>
      <c r="H23" s="58"/>
      <c r="I23" s="94"/>
    </row>
    <row r="24" spans="2:9" x14ac:dyDescent="0.25">
      <c r="B24" s="1">
        <v>21</v>
      </c>
      <c r="C24" s="108" t="s">
        <v>375</v>
      </c>
      <c r="D24" s="28" t="s">
        <v>394</v>
      </c>
      <c r="E24" s="39">
        <v>2042205</v>
      </c>
      <c r="F24" s="69" t="s">
        <v>10</v>
      </c>
      <c r="G24" s="69">
        <v>8</v>
      </c>
      <c r="H24" s="58"/>
      <c r="I24" s="94"/>
    </row>
    <row r="25" spans="2:9" ht="25.5" x14ac:dyDescent="0.25">
      <c r="B25" s="1">
        <v>22</v>
      </c>
      <c r="C25" s="108" t="s">
        <v>441</v>
      </c>
      <c r="D25" s="27" t="s">
        <v>327</v>
      </c>
      <c r="E25" s="8">
        <v>2017074</v>
      </c>
      <c r="F25" s="69" t="s">
        <v>19</v>
      </c>
      <c r="G25" s="69">
        <v>24</v>
      </c>
      <c r="H25" s="58"/>
      <c r="I25" s="94"/>
    </row>
    <row r="26" spans="2:9" x14ac:dyDescent="0.25">
      <c r="B26" s="1">
        <v>23</v>
      </c>
      <c r="C26" s="103" t="s">
        <v>52</v>
      </c>
      <c r="D26" s="25" t="s">
        <v>43</v>
      </c>
      <c r="E26" s="11">
        <v>2018290</v>
      </c>
      <c r="F26" s="69" t="s">
        <v>19</v>
      </c>
      <c r="G26" s="69">
        <v>16</v>
      </c>
      <c r="H26" s="89"/>
      <c r="I26" s="94"/>
    </row>
    <row r="27" spans="2:9" x14ac:dyDescent="0.25">
      <c r="B27" s="1">
        <v>24</v>
      </c>
      <c r="C27" s="108" t="s">
        <v>219</v>
      </c>
      <c r="D27" s="25" t="s">
        <v>44</v>
      </c>
      <c r="E27" s="11">
        <v>2006819</v>
      </c>
      <c r="F27" s="69" t="s">
        <v>10</v>
      </c>
      <c r="G27" s="69">
        <v>8</v>
      </c>
      <c r="H27" s="58"/>
      <c r="I27" s="94"/>
    </row>
    <row r="28" spans="2:9" x14ac:dyDescent="0.25">
      <c r="B28" s="1">
        <v>25</v>
      </c>
      <c r="C28" s="108" t="s">
        <v>220</v>
      </c>
      <c r="D28" s="25" t="s">
        <v>45</v>
      </c>
      <c r="E28" s="11">
        <v>2006820</v>
      </c>
      <c r="F28" s="69" t="s">
        <v>10</v>
      </c>
      <c r="G28" s="69">
        <v>8</v>
      </c>
      <c r="H28" s="58"/>
      <c r="I28" s="94"/>
    </row>
    <row r="29" spans="2:9" ht="25.5" x14ac:dyDescent="0.25">
      <c r="B29" s="1">
        <v>26</v>
      </c>
      <c r="C29" s="108" t="s">
        <v>221</v>
      </c>
      <c r="D29" s="27" t="s">
        <v>303</v>
      </c>
      <c r="E29" s="8">
        <v>2006644</v>
      </c>
      <c r="F29" s="69" t="s">
        <v>10</v>
      </c>
      <c r="G29" s="69">
        <v>600</v>
      </c>
      <c r="H29" s="58"/>
      <c r="I29" s="94"/>
    </row>
    <row r="30" spans="2:9" ht="25.5" x14ac:dyDescent="0.25">
      <c r="B30" s="1">
        <v>27</v>
      </c>
      <c r="C30" s="108" t="s">
        <v>222</v>
      </c>
      <c r="D30" s="27" t="s">
        <v>304</v>
      </c>
      <c r="E30" s="8">
        <v>2006591</v>
      </c>
      <c r="F30" s="69" t="s">
        <v>10</v>
      </c>
      <c r="G30" s="69">
        <v>200</v>
      </c>
      <c r="H30" s="58"/>
      <c r="I30" s="94"/>
    </row>
    <row r="31" spans="2:9" x14ac:dyDescent="0.25">
      <c r="B31" s="1">
        <v>28</v>
      </c>
      <c r="C31" s="105" t="s">
        <v>284</v>
      </c>
      <c r="D31" s="27" t="s">
        <v>285</v>
      </c>
      <c r="E31" s="8">
        <v>2006541</v>
      </c>
      <c r="F31" s="69" t="s">
        <v>10</v>
      </c>
      <c r="G31" s="69">
        <v>6</v>
      </c>
      <c r="H31" s="58"/>
      <c r="I31" s="94"/>
    </row>
    <row r="32" spans="2:9" x14ac:dyDescent="0.25">
      <c r="B32" s="1">
        <v>29</v>
      </c>
      <c r="C32" s="105" t="s">
        <v>378</v>
      </c>
      <c r="D32" s="9" t="s">
        <v>380</v>
      </c>
      <c r="E32" s="18">
        <v>2017343</v>
      </c>
      <c r="F32" s="69" t="s">
        <v>10</v>
      </c>
      <c r="G32" s="69">
        <v>8</v>
      </c>
      <c r="H32" s="58"/>
      <c r="I32" s="94"/>
    </row>
    <row r="33" spans="1:11" s="32" customFormat="1" x14ac:dyDescent="0.25">
      <c r="B33" s="1">
        <v>30</v>
      </c>
      <c r="C33" s="105" t="s">
        <v>379</v>
      </c>
      <c r="D33" s="9" t="s">
        <v>381</v>
      </c>
      <c r="E33" s="18">
        <v>2017344</v>
      </c>
      <c r="F33" s="69" t="s">
        <v>10</v>
      </c>
      <c r="G33" s="69">
        <v>8</v>
      </c>
      <c r="H33" s="58"/>
      <c r="I33" s="94"/>
      <c r="K33" s="79"/>
    </row>
    <row r="34" spans="1:11" x14ac:dyDescent="0.25">
      <c r="B34" s="1">
        <v>31</v>
      </c>
      <c r="C34" s="105" t="s">
        <v>223</v>
      </c>
      <c r="D34" s="25" t="s">
        <v>56</v>
      </c>
      <c r="E34" s="11">
        <v>2008035</v>
      </c>
      <c r="F34" s="69" t="s">
        <v>10</v>
      </c>
      <c r="G34" s="69">
        <v>500</v>
      </c>
      <c r="H34" s="58"/>
      <c r="I34" s="94"/>
    </row>
    <row r="35" spans="1:11" x14ac:dyDescent="0.25">
      <c r="B35" s="1">
        <v>32</v>
      </c>
      <c r="C35" s="105" t="s">
        <v>224</v>
      </c>
      <c r="D35" s="25" t="s">
        <v>57</v>
      </c>
      <c r="E35" s="11">
        <v>2008035</v>
      </c>
      <c r="F35" s="69" t="s">
        <v>10</v>
      </c>
      <c r="G35" s="69">
        <v>500</v>
      </c>
      <c r="H35" s="58"/>
      <c r="I35" s="94"/>
    </row>
    <row r="36" spans="1:11" x14ac:dyDescent="0.25">
      <c r="B36" s="1">
        <v>33</v>
      </c>
      <c r="C36" s="105" t="s">
        <v>225</v>
      </c>
      <c r="D36" s="25" t="s">
        <v>59</v>
      </c>
      <c r="E36" s="11">
        <v>2018129</v>
      </c>
      <c r="F36" s="69" t="s">
        <v>10</v>
      </c>
      <c r="G36" s="69">
        <v>2</v>
      </c>
      <c r="H36" s="58"/>
      <c r="I36" s="94"/>
    </row>
    <row r="37" spans="1:11" x14ac:dyDescent="0.25">
      <c r="B37" s="1">
        <v>34</v>
      </c>
      <c r="C37" s="105" t="s">
        <v>226</v>
      </c>
      <c r="D37" s="25" t="s">
        <v>60</v>
      </c>
      <c r="E37" s="11">
        <v>2006540</v>
      </c>
      <c r="F37" s="69" t="s">
        <v>10</v>
      </c>
      <c r="G37" s="69">
        <v>2</v>
      </c>
      <c r="H37" s="58"/>
      <c r="I37" s="94"/>
    </row>
    <row r="38" spans="1:11" x14ac:dyDescent="0.25">
      <c r="B38" s="1">
        <v>35</v>
      </c>
      <c r="C38" s="105" t="s">
        <v>227</v>
      </c>
      <c r="D38" s="25" t="s">
        <v>61</v>
      </c>
      <c r="E38" s="11">
        <v>2018274</v>
      </c>
      <c r="F38" s="69" t="s">
        <v>10</v>
      </c>
      <c r="G38" s="69">
        <v>2</v>
      </c>
      <c r="H38" s="58"/>
      <c r="I38" s="94"/>
    </row>
    <row r="39" spans="1:11" x14ac:dyDescent="0.25">
      <c r="B39" s="1">
        <v>36</v>
      </c>
      <c r="C39" s="105" t="s">
        <v>228</v>
      </c>
      <c r="D39" s="25" t="s">
        <v>65</v>
      </c>
      <c r="E39" s="11">
        <v>2006815</v>
      </c>
      <c r="F39" s="69" t="s">
        <v>10</v>
      </c>
      <c r="G39" s="69">
        <v>4</v>
      </c>
      <c r="H39" s="58"/>
      <c r="I39" s="94"/>
    </row>
    <row r="40" spans="1:11" x14ac:dyDescent="0.25">
      <c r="B40" s="1">
        <v>37</v>
      </c>
      <c r="C40" s="106" t="s">
        <v>229</v>
      </c>
      <c r="D40" s="25" t="s">
        <v>66</v>
      </c>
      <c r="E40" s="11">
        <v>2006733</v>
      </c>
      <c r="F40" s="69" t="s">
        <v>10</v>
      </c>
      <c r="G40" s="69">
        <v>4</v>
      </c>
      <c r="H40" s="58"/>
      <c r="I40" s="94"/>
    </row>
    <row r="41" spans="1:11" x14ac:dyDescent="0.25">
      <c r="B41" s="1">
        <v>38</v>
      </c>
      <c r="C41" s="102" t="s">
        <v>67</v>
      </c>
      <c r="D41" s="48" t="s">
        <v>68</v>
      </c>
      <c r="E41" s="11">
        <v>2007628</v>
      </c>
      <c r="F41" s="69" t="s">
        <v>19</v>
      </c>
      <c r="G41" s="69">
        <v>4</v>
      </c>
      <c r="H41" s="120"/>
      <c r="I41" s="94"/>
    </row>
    <row r="42" spans="1:11" x14ac:dyDescent="0.25">
      <c r="B42" s="1">
        <v>39</v>
      </c>
      <c r="C42" s="106" t="s">
        <v>230</v>
      </c>
      <c r="D42" s="25" t="s">
        <v>75</v>
      </c>
      <c r="E42" s="11">
        <v>2006951</v>
      </c>
      <c r="F42" s="69" t="s">
        <v>10</v>
      </c>
      <c r="G42" s="69">
        <v>300</v>
      </c>
      <c r="H42" s="58"/>
      <c r="I42" s="94"/>
    </row>
    <row r="43" spans="1:11" x14ac:dyDescent="0.25">
      <c r="A43" s="10"/>
      <c r="B43" s="1">
        <v>40</v>
      </c>
      <c r="C43" s="106" t="s">
        <v>231</v>
      </c>
      <c r="D43" s="25" t="s">
        <v>74</v>
      </c>
      <c r="E43" s="11">
        <v>2006751</v>
      </c>
      <c r="F43" s="69" t="s">
        <v>10</v>
      </c>
      <c r="G43" s="69">
        <v>150</v>
      </c>
      <c r="H43" s="58"/>
      <c r="I43" s="94"/>
    </row>
    <row r="44" spans="1:11" x14ac:dyDescent="0.25">
      <c r="A44" s="10"/>
      <c r="B44" s="1">
        <v>41</v>
      </c>
      <c r="C44" s="106" t="s">
        <v>382</v>
      </c>
      <c r="D44" s="49" t="s">
        <v>383</v>
      </c>
      <c r="E44" s="11">
        <v>2006799</v>
      </c>
      <c r="F44" s="69" t="s">
        <v>10</v>
      </c>
      <c r="G44" s="69">
        <v>500</v>
      </c>
      <c r="H44" s="58"/>
      <c r="I44" s="94"/>
    </row>
    <row r="45" spans="1:11" x14ac:dyDescent="0.25">
      <c r="B45" s="1">
        <v>42</v>
      </c>
      <c r="C45" s="106" t="s">
        <v>232</v>
      </c>
      <c r="D45" s="25" t="s">
        <v>80</v>
      </c>
      <c r="E45" s="11">
        <v>2006762</v>
      </c>
      <c r="F45" s="69" t="s">
        <v>10</v>
      </c>
      <c r="G45" s="69">
        <v>8</v>
      </c>
      <c r="H45" s="58"/>
      <c r="I45" s="94"/>
    </row>
    <row r="46" spans="1:11" x14ac:dyDescent="0.25">
      <c r="B46" s="1">
        <v>43</v>
      </c>
      <c r="C46" s="106" t="s">
        <v>233</v>
      </c>
      <c r="D46" s="25" t="s">
        <v>81</v>
      </c>
      <c r="E46" s="11">
        <v>2006829</v>
      </c>
      <c r="F46" s="69" t="s">
        <v>10</v>
      </c>
      <c r="G46" s="69">
        <v>8</v>
      </c>
      <c r="H46" s="58"/>
      <c r="I46" s="94"/>
    </row>
    <row r="47" spans="1:11" x14ac:dyDescent="0.25">
      <c r="B47" s="1">
        <v>44</v>
      </c>
      <c r="C47" s="106" t="s">
        <v>234</v>
      </c>
      <c r="D47" s="25" t="s">
        <v>59</v>
      </c>
      <c r="E47" s="11">
        <v>2006534</v>
      </c>
      <c r="F47" s="69" t="s">
        <v>10</v>
      </c>
      <c r="G47" s="69">
        <v>1</v>
      </c>
      <c r="H47" s="58"/>
      <c r="I47" s="94"/>
    </row>
    <row r="48" spans="1:11" x14ac:dyDescent="0.25">
      <c r="B48" s="1">
        <v>45</v>
      </c>
      <c r="C48" s="106" t="s">
        <v>235</v>
      </c>
      <c r="D48" s="25" t="s">
        <v>83</v>
      </c>
      <c r="E48" s="11">
        <v>2018080</v>
      </c>
      <c r="F48" s="69" t="s">
        <v>10</v>
      </c>
      <c r="G48" s="69">
        <v>1</v>
      </c>
      <c r="H48" s="58"/>
      <c r="I48" s="94"/>
    </row>
    <row r="49" spans="2:11" x14ac:dyDescent="0.25">
      <c r="B49" s="1">
        <v>46</v>
      </c>
      <c r="C49" s="111" t="s">
        <v>236</v>
      </c>
      <c r="D49" s="25" t="s">
        <v>87</v>
      </c>
      <c r="E49" s="11">
        <v>2018275</v>
      </c>
      <c r="F49" s="69" t="s">
        <v>10</v>
      </c>
      <c r="G49" s="69">
        <v>8</v>
      </c>
      <c r="H49" s="58"/>
      <c r="I49" s="94"/>
    </row>
    <row r="50" spans="2:11" x14ac:dyDescent="0.25">
      <c r="B50" s="1">
        <v>47</v>
      </c>
      <c r="C50" s="111" t="s">
        <v>237</v>
      </c>
      <c r="D50" s="25" t="s">
        <v>88</v>
      </c>
      <c r="E50" s="11">
        <v>2006787</v>
      </c>
      <c r="F50" s="69" t="s">
        <v>10</v>
      </c>
      <c r="G50" s="69">
        <v>8</v>
      </c>
      <c r="H50" s="58"/>
      <c r="I50" s="94"/>
    </row>
    <row r="51" spans="2:11" x14ac:dyDescent="0.25">
      <c r="B51" s="1">
        <v>48</v>
      </c>
      <c r="C51" s="111" t="s">
        <v>238</v>
      </c>
      <c r="D51" s="25" t="s">
        <v>90</v>
      </c>
      <c r="E51" s="11">
        <v>2018276</v>
      </c>
      <c r="F51" s="69" t="s">
        <v>10</v>
      </c>
      <c r="G51" s="69">
        <v>6</v>
      </c>
      <c r="H51" s="58"/>
      <c r="I51" s="94"/>
    </row>
    <row r="52" spans="2:11" x14ac:dyDescent="0.25">
      <c r="B52" s="1">
        <v>49</v>
      </c>
      <c r="C52" s="111" t="s">
        <v>239</v>
      </c>
      <c r="D52" s="25" t="s">
        <v>91</v>
      </c>
      <c r="E52" s="11">
        <v>2006739</v>
      </c>
      <c r="F52" s="69" t="s">
        <v>10</v>
      </c>
      <c r="G52" s="69">
        <v>4</v>
      </c>
      <c r="H52" s="58"/>
      <c r="I52" s="94"/>
    </row>
    <row r="53" spans="2:11" x14ac:dyDescent="0.25">
      <c r="B53" s="1">
        <v>50</v>
      </c>
      <c r="C53" s="111" t="s">
        <v>240</v>
      </c>
      <c r="D53" s="25" t="s">
        <v>93</v>
      </c>
      <c r="E53" s="11">
        <v>2018277</v>
      </c>
      <c r="F53" s="69" t="s">
        <v>10</v>
      </c>
      <c r="G53" s="69">
        <v>6</v>
      </c>
      <c r="H53" s="58"/>
      <c r="I53" s="94"/>
    </row>
    <row r="54" spans="2:11" x14ac:dyDescent="0.25">
      <c r="B54" s="1">
        <v>51</v>
      </c>
      <c r="C54" s="111" t="s">
        <v>241</v>
      </c>
      <c r="D54" s="25" t="s">
        <v>91</v>
      </c>
      <c r="E54" s="11">
        <v>2006856</v>
      </c>
      <c r="F54" s="69" t="s">
        <v>10</v>
      </c>
      <c r="G54" s="69">
        <v>6</v>
      </c>
      <c r="H54" s="58"/>
      <c r="I54" s="94"/>
    </row>
    <row r="55" spans="2:11" x14ac:dyDescent="0.25">
      <c r="B55" s="1">
        <v>52</v>
      </c>
      <c r="C55" s="111" t="s">
        <v>391</v>
      </c>
      <c r="D55" s="25" t="s">
        <v>392</v>
      </c>
      <c r="E55" s="11">
        <v>2006894</v>
      </c>
      <c r="F55" s="69" t="s">
        <v>10</v>
      </c>
      <c r="G55" s="69">
        <v>4</v>
      </c>
      <c r="H55" s="58"/>
      <c r="I55" s="94"/>
      <c r="K55" s="80"/>
    </row>
    <row r="56" spans="2:11" ht="38.25" x14ac:dyDescent="0.25">
      <c r="B56" s="1">
        <v>53</v>
      </c>
      <c r="C56" s="111" t="s">
        <v>393</v>
      </c>
      <c r="D56" s="27" t="s">
        <v>412</v>
      </c>
      <c r="E56" s="8">
        <v>2033112</v>
      </c>
      <c r="F56" s="69" t="s">
        <v>10</v>
      </c>
      <c r="G56" s="69">
        <v>5</v>
      </c>
      <c r="H56" s="58"/>
      <c r="I56" s="94"/>
      <c r="K56" s="80"/>
    </row>
    <row r="57" spans="2:11" ht="25.5" x14ac:dyDescent="0.25">
      <c r="B57" s="1">
        <v>54</v>
      </c>
      <c r="C57" s="95" t="s">
        <v>438</v>
      </c>
      <c r="D57" s="27" t="s">
        <v>439</v>
      </c>
      <c r="E57" s="8">
        <v>2031206</v>
      </c>
      <c r="F57" s="69" t="s">
        <v>10</v>
      </c>
      <c r="G57" s="69">
        <v>2</v>
      </c>
      <c r="H57" s="58"/>
      <c r="I57" s="94"/>
      <c r="K57" s="80"/>
    </row>
    <row r="58" spans="2:11" x14ac:dyDescent="0.25">
      <c r="B58" s="1">
        <v>55</v>
      </c>
      <c r="C58" s="112" t="s">
        <v>242</v>
      </c>
      <c r="D58" s="25" t="s">
        <v>95</v>
      </c>
      <c r="E58" s="11">
        <v>2018286</v>
      </c>
      <c r="F58" s="69" t="s">
        <v>10</v>
      </c>
      <c r="G58" s="69">
        <v>15</v>
      </c>
      <c r="H58" s="58"/>
      <c r="I58" s="94"/>
    </row>
    <row r="59" spans="2:11" ht="25.5" x14ac:dyDescent="0.25">
      <c r="B59" s="1">
        <v>56</v>
      </c>
      <c r="C59" s="112" t="s">
        <v>243</v>
      </c>
      <c r="D59" s="27" t="s">
        <v>309</v>
      </c>
      <c r="E59" s="11">
        <v>2018287</v>
      </c>
      <c r="F59" s="69" t="s">
        <v>10</v>
      </c>
      <c r="G59" s="69">
        <v>15</v>
      </c>
      <c r="H59" s="58"/>
      <c r="I59" s="94"/>
    </row>
    <row r="60" spans="2:11" x14ac:dyDescent="0.25">
      <c r="B60" s="1">
        <v>57</v>
      </c>
      <c r="C60" s="112" t="s">
        <v>244</v>
      </c>
      <c r="D60" s="25" t="s">
        <v>96</v>
      </c>
      <c r="E60" s="11">
        <v>2018289</v>
      </c>
      <c r="F60" s="69" t="s">
        <v>10</v>
      </c>
      <c r="G60" s="69">
        <v>10</v>
      </c>
      <c r="H60" s="58"/>
      <c r="I60" s="94"/>
    </row>
    <row r="61" spans="2:11" ht="25.5" x14ac:dyDescent="0.25">
      <c r="B61" s="1">
        <v>58</v>
      </c>
      <c r="C61" s="112" t="s">
        <v>245</v>
      </c>
      <c r="D61" s="27" t="s">
        <v>308</v>
      </c>
      <c r="E61" s="11">
        <v>2018288</v>
      </c>
      <c r="F61" s="69" t="s">
        <v>10</v>
      </c>
      <c r="G61" s="69">
        <v>15</v>
      </c>
      <c r="H61" s="58"/>
      <c r="I61" s="94"/>
    </row>
    <row r="62" spans="2:11" ht="25.5" x14ac:dyDescent="0.25">
      <c r="B62" s="1">
        <v>59</v>
      </c>
      <c r="C62" s="112" t="s">
        <v>286</v>
      </c>
      <c r="D62" s="27" t="s">
        <v>287</v>
      </c>
      <c r="E62" s="8">
        <v>2041858</v>
      </c>
      <c r="F62" s="69" t="s">
        <v>10</v>
      </c>
      <c r="G62" s="69">
        <v>6</v>
      </c>
      <c r="H62" s="58"/>
      <c r="I62" s="94"/>
    </row>
    <row r="63" spans="2:11" x14ac:dyDescent="0.25">
      <c r="B63" s="1">
        <v>60</v>
      </c>
      <c r="C63" s="112" t="s">
        <v>333</v>
      </c>
      <c r="D63" s="25" t="s">
        <v>99</v>
      </c>
      <c r="E63" s="11">
        <v>2018284</v>
      </c>
      <c r="F63" s="69" t="s">
        <v>10</v>
      </c>
      <c r="G63" s="69">
        <v>12</v>
      </c>
      <c r="H63" s="58"/>
      <c r="I63" s="94"/>
    </row>
    <row r="64" spans="2:11" x14ac:dyDescent="0.25">
      <c r="B64" s="1">
        <v>61</v>
      </c>
      <c r="C64" s="112" t="s">
        <v>334</v>
      </c>
      <c r="D64" s="25" t="s">
        <v>100</v>
      </c>
      <c r="E64" s="11">
        <v>2018285</v>
      </c>
      <c r="F64" s="69" t="s">
        <v>10</v>
      </c>
      <c r="G64" s="69">
        <v>25</v>
      </c>
      <c r="H64" s="58"/>
      <c r="I64" s="94"/>
    </row>
    <row r="65" spans="2:9" x14ac:dyDescent="0.25">
      <c r="B65" s="1">
        <v>62</v>
      </c>
      <c r="C65" s="112" t="s">
        <v>335</v>
      </c>
      <c r="D65" s="25" t="s">
        <v>101</v>
      </c>
      <c r="E65" s="11">
        <v>2006779</v>
      </c>
      <c r="F65" s="69" t="s">
        <v>10</v>
      </c>
      <c r="G65" s="69">
        <v>50</v>
      </c>
      <c r="H65" s="58"/>
      <c r="I65" s="94"/>
    </row>
    <row r="66" spans="2:9" x14ac:dyDescent="0.25">
      <c r="B66" s="1">
        <v>63</v>
      </c>
      <c r="C66" s="112" t="s">
        <v>336</v>
      </c>
      <c r="D66" s="25" t="s">
        <v>102</v>
      </c>
      <c r="E66" s="11">
        <v>2006745</v>
      </c>
      <c r="F66" s="69" t="s">
        <v>10</v>
      </c>
      <c r="G66" s="69">
        <v>10</v>
      </c>
      <c r="H66" s="58"/>
      <c r="I66" s="94"/>
    </row>
    <row r="67" spans="2:9" x14ac:dyDescent="0.25">
      <c r="B67" s="1">
        <v>64</v>
      </c>
      <c r="C67" s="109" t="s">
        <v>337</v>
      </c>
      <c r="D67" s="25" t="s">
        <v>103</v>
      </c>
      <c r="E67" s="11">
        <v>2018278</v>
      </c>
      <c r="F67" s="69" t="s">
        <v>10</v>
      </c>
      <c r="G67" s="69">
        <v>4</v>
      </c>
      <c r="H67" s="58"/>
      <c r="I67" s="94"/>
    </row>
    <row r="68" spans="2:9" ht="25.5" x14ac:dyDescent="0.25">
      <c r="B68" s="1">
        <v>65</v>
      </c>
      <c r="C68" s="109" t="s">
        <v>338</v>
      </c>
      <c r="D68" s="27" t="s">
        <v>310</v>
      </c>
      <c r="E68" s="8">
        <v>2018279</v>
      </c>
      <c r="F68" s="69" t="s">
        <v>10</v>
      </c>
      <c r="G68" s="69">
        <v>2</v>
      </c>
      <c r="H68" s="58"/>
      <c r="I68" s="94"/>
    </row>
    <row r="69" spans="2:9" x14ac:dyDescent="0.25">
      <c r="B69" s="1">
        <v>66</v>
      </c>
      <c r="C69" s="109" t="s">
        <v>339</v>
      </c>
      <c r="D69" s="25" t="s">
        <v>104</v>
      </c>
      <c r="E69" s="11">
        <v>2018280</v>
      </c>
      <c r="F69" s="69" t="s">
        <v>10</v>
      </c>
      <c r="G69" s="69">
        <v>15</v>
      </c>
      <c r="H69" s="58"/>
      <c r="I69" s="94"/>
    </row>
    <row r="70" spans="2:9" x14ac:dyDescent="0.25">
      <c r="B70" s="1">
        <v>68</v>
      </c>
      <c r="C70" s="113" t="s">
        <v>246</v>
      </c>
      <c r="D70" s="25" t="s">
        <v>107</v>
      </c>
      <c r="E70" s="11">
        <v>2018282</v>
      </c>
      <c r="F70" s="69" t="s">
        <v>10</v>
      </c>
      <c r="G70" s="69">
        <v>15</v>
      </c>
      <c r="H70" s="58"/>
      <c r="I70" s="94"/>
    </row>
    <row r="71" spans="2:9" ht="25.5" x14ac:dyDescent="0.25">
      <c r="B71" s="1">
        <v>69</v>
      </c>
      <c r="C71" s="109" t="s">
        <v>249</v>
      </c>
      <c r="D71" s="27" t="s">
        <v>311</v>
      </c>
      <c r="E71" s="8">
        <v>2018291</v>
      </c>
      <c r="F71" s="69" t="s">
        <v>10</v>
      </c>
      <c r="G71" s="69">
        <v>4</v>
      </c>
      <c r="H71" s="58"/>
      <c r="I71" s="94"/>
    </row>
    <row r="72" spans="2:9" x14ac:dyDescent="0.25">
      <c r="B72" s="1">
        <v>70</v>
      </c>
      <c r="C72" s="109" t="s">
        <v>250</v>
      </c>
      <c r="D72" s="25" t="s">
        <v>112</v>
      </c>
      <c r="E72" s="8">
        <v>2018292</v>
      </c>
      <c r="F72" s="69" t="s">
        <v>10</v>
      </c>
      <c r="G72" s="69">
        <v>30</v>
      </c>
      <c r="H72" s="58"/>
      <c r="I72" s="94"/>
    </row>
    <row r="73" spans="2:9" ht="25.5" x14ac:dyDescent="0.25">
      <c r="B73" s="1">
        <v>71</v>
      </c>
      <c r="C73" s="109" t="s">
        <v>252</v>
      </c>
      <c r="D73" s="27" t="s">
        <v>312</v>
      </c>
      <c r="E73" s="8">
        <v>2018294</v>
      </c>
      <c r="F73" s="69" t="s">
        <v>10</v>
      </c>
      <c r="G73" s="69">
        <v>5</v>
      </c>
      <c r="H73" s="58"/>
      <c r="I73" s="94"/>
    </row>
    <row r="74" spans="2:9" ht="25.5" x14ac:dyDescent="0.25">
      <c r="B74" s="1">
        <v>72</v>
      </c>
      <c r="C74" s="109" t="s">
        <v>253</v>
      </c>
      <c r="D74" s="27" t="s">
        <v>313</v>
      </c>
      <c r="E74" s="8">
        <v>2018295</v>
      </c>
      <c r="F74" s="69" t="s">
        <v>10</v>
      </c>
      <c r="G74" s="69">
        <v>5</v>
      </c>
      <c r="H74" s="58"/>
      <c r="I74" s="94"/>
    </row>
    <row r="75" spans="2:9" x14ac:dyDescent="0.25">
      <c r="B75" s="1">
        <v>73</v>
      </c>
      <c r="C75" s="105" t="s">
        <v>415</v>
      </c>
      <c r="D75" s="27" t="s">
        <v>416</v>
      </c>
      <c r="E75" s="8">
        <v>2033110</v>
      </c>
      <c r="F75" s="69" t="s">
        <v>10</v>
      </c>
      <c r="G75" s="69">
        <v>20</v>
      </c>
      <c r="H75" s="58"/>
      <c r="I75" s="94"/>
    </row>
    <row r="76" spans="2:9" x14ac:dyDescent="0.25">
      <c r="B76" s="1">
        <v>74</v>
      </c>
      <c r="C76" s="105" t="s">
        <v>254</v>
      </c>
      <c r="D76" s="25" t="s">
        <v>116</v>
      </c>
      <c r="E76" s="11">
        <v>2018296</v>
      </c>
      <c r="F76" s="69" t="s">
        <v>10</v>
      </c>
      <c r="G76" s="69">
        <v>6</v>
      </c>
      <c r="H76" s="58"/>
      <c r="I76" s="94"/>
    </row>
    <row r="77" spans="2:9" x14ac:dyDescent="0.25">
      <c r="B77" s="1">
        <v>75</v>
      </c>
      <c r="C77" s="105" t="s">
        <v>255</v>
      </c>
      <c r="D77" s="25" t="s">
        <v>117</v>
      </c>
      <c r="E77" s="11">
        <v>2018297</v>
      </c>
      <c r="F77" s="69" t="s">
        <v>10</v>
      </c>
      <c r="G77" s="69">
        <v>10</v>
      </c>
      <c r="H77" s="58"/>
      <c r="I77" s="94"/>
    </row>
    <row r="78" spans="2:9" x14ac:dyDescent="0.25">
      <c r="B78" s="1">
        <v>76</v>
      </c>
      <c r="C78" s="105" t="s">
        <v>256</v>
      </c>
      <c r="D78" s="25" t="s">
        <v>118</v>
      </c>
      <c r="E78" s="11">
        <v>2018298</v>
      </c>
      <c r="F78" s="69" t="s">
        <v>10</v>
      </c>
      <c r="G78" s="69">
        <v>5</v>
      </c>
      <c r="H78" s="58"/>
      <c r="I78" s="94"/>
    </row>
    <row r="79" spans="2:9" x14ac:dyDescent="0.25">
      <c r="B79" s="1">
        <v>77</v>
      </c>
      <c r="C79" s="105" t="s">
        <v>424</v>
      </c>
      <c r="D79" s="25" t="s">
        <v>120</v>
      </c>
      <c r="E79" s="11">
        <v>2018299</v>
      </c>
      <c r="F79" s="69" t="s">
        <v>10</v>
      </c>
      <c r="G79" s="69">
        <v>80</v>
      </c>
      <c r="H79" s="58"/>
      <c r="I79" s="94"/>
    </row>
    <row r="80" spans="2:9" x14ac:dyDescent="0.25">
      <c r="B80" s="1">
        <v>79</v>
      </c>
      <c r="C80" s="105" t="s">
        <v>426</v>
      </c>
      <c r="D80" s="25" t="s">
        <v>442</v>
      </c>
      <c r="E80" s="11">
        <v>2018301</v>
      </c>
      <c r="F80" s="69" t="s">
        <v>10</v>
      </c>
      <c r="G80" s="69">
        <v>10</v>
      </c>
      <c r="H80" s="58"/>
      <c r="I80" s="94"/>
    </row>
    <row r="81" spans="2:9" x14ac:dyDescent="0.25">
      <c r="B81" s="1">
        <v>80</v>
      </c>
      <c r="C81" s="105" t="s">
        <v>427</v>
      </c>
      <c r="D81" s="25" t="s">
        <v>417</v>
      </c>
      <c r="E81" s="11">
        <v>2033139</v>
      </c>
      <c r="F81" s="69" t="s">
        <v>10</v>
      </c>
      <c r="G81" s="69">
        <v>40</v>
      </c>
      <c r="H81" s="58"/>
      <c r="I81" s="94"/>
    </row>
    <row r="82" spans="2:9" x14ac:dyDescent="0.25">
      <c r="B82" s="1">
        <v>81</v>
      </c>
      <c r="C82" s="105" t="s">
        <v>428</v>
      </c>
      <c r="D82" s="46" t="s">
        <v>418</v>
      </c>
      <c r="E82" s="11">
        <v>2033140</v>
      </c>
      <c r="F82" s="69" t="s">
        <v>10</v>
      </c>
      <c r="G82" s="69">
        <v>20</v>
      </c>
      <c r="H82" s="58"/>
      <c r="I82" s="94"/>
    </row>
    <row r="83" spans="2:9" x14ac:dyDescent="0.25">
      <c r="B83" s="1">
        <v>82</v>
      </c>
      <c r="C83" s="50" t="s">
        <v>429</v>
      </c>
      <c r="D83" s="46" t="s">
        <v>419</v>
      </c>
      <c r="E83" s="11">
        <v>2033141</v>
      </c>
      <c r="F83" s="69" t="s">
        <v>10</v>
      </c>
      <c r="G83" s="69">
        <v>40</v>
      </c>
      <c r="H83" s="58"/>
      <c r="I83" s="94"/>
    </row>
    <row r="84" spans="2:9" x14ac:dyDescent="0.25">
      <c r="B84" s="1">
        <v>83</v>
      </c>
      <c r="C84" s="50" t="s">
        <v>430</v>
      </c>
      <c r="D84" s="46" t="s">
        <v>420</v>
      </c>
      <c r="E84" s="11">
        <v>2033142</v>
      </c>
      <c r="F84" s="69" t="s">
        <v>10</v>
      </c>
      <c r="G84" s="69">
        <v>240</v>
      </c>
      <c r="H84" s="58"/>
      <c r="I84" s="94"/>
    </row>
    <row r="85" spans="2:9" x14ac:dyDescent="0.25">
      <c r="B85" s="1">
        <v>84</v>
      </c>
      <c r="C85" s="50" t="s">
        <v>431</v>
      </c>
      <c r="D85" s="25" t="s">
        <v>421</v>
      </c>
      <c r="E85" s="11">
        <v>2033143</v>
      </c>
      <c r="F85" s="69" t="s">
        <v>10</v>
      </c>
      <c r="G85" s="69">
        <v>120</v>
      </c>
      <c r="H85" s="58"/>
      <c r="I85" s="94"/>
    </row>
    <row r="86" spans="2:9" x14ac:dyDescent="0.25">
      <c r="B86" s="1">
        <v>86</v>
      </c>
      <c r="C86" s="50" t="s">
        <v>433</v>
      </c>
      <c r="D86" s="25" t="s">
        <v>423</v>
      </c>
      <c r="E86" s="11">
        <v>2033152</v>
      </c>
      <c r="F86" s="69" t="s">
        <v>10</v>
      </c>
      <c r="G86" s="69">
        <v>50</v>
      </c>
      <c r="H86" s="58"/>
      <c r="I86" s="94"/>
    </row>
    <row r="87" spans="2:9" ht="25.5" x14ac:dyDescent="0.25">
      <c r="B87" s="1">
        <v>87</v>
      </c>
      <c r="C87" s="50" t="s">
        <v>341</v>
      </c>
      <c r="D87" s="27" t="s">
        <v>297</v>
      </c>
      <c r="E87" s="8">
        <v>2018302</v>
      </c>
      <c r="F87" s="69" t="s">
        <v>10</v>
      </c>
      <c r="G87" s="69">
        <v>16</v>
      </c>
      <c r="H87" s="58"/>
      <c r="I87" s="94"/>
    </row>
    <row r="88" spans="2:9" x14ac:dyDescent="0.25">
      <c r="B88" s="1">
        <v>88</v>
      </c>
      <c r="C88" s="50" t="s">
        <v>342</v>
      </c>
      <c r="D88" s="25" t="s">
        <v>443</v>
      </c>
      <c r="E88" s="11">
        <v>2008017</v>
      </c>
      <c r="F88" s="69" t="s">
        <v>10</v>
      </c>
      <c r="G88" s="69">
        <v>5</v>
      </c>
      <c r="H88" s="58"/>
      <c r="I88" s="94"/>
    </row>
    <row r="89" spans="2:9" x14ac:dyDescent="0.25">
      <c r="B89" s="1">
        <v>89</v>
      </c>
      <c r="C89" s="50" t="s">
        <v>343</v>
      </c>
      <c r="D89" s="25" t="s">
        <v>123</v>
      </c>
      <c r="E89" s="11">
        <v>2007794</v>
      </c>
      <c r="F89" s="69" t="s">
        <v>10</v>
      </c>
      <c r="G89" s="69">
        <v>4</v>
      </c>
      <c r="H89" s="58"/>
      <c r="I89" s="94"/>
    </row>
    <row r="90" spans="2:9" ht="25.5" x14ac:dyDescent="0.25">
      <c r="B90" s="1">
        <v>90</v>
      </c>
      <c r="C90" s="50" t="s">
        <v>344</v>
      </c>
      <c r="D90" s="27" t="s">
        <v>288</v>
      </c>
      <c r="E90" s="8">
        <v>2035356</v>
      </c>
      <c r="F90" s="69" t="s">
        <v>10</v>
      </c>
      <c r="G90" s="69">
        <v>10</v>
      </c>
      <c r="H90" s="58"/>
      <c r="I90" s="94"/>
    </row>
    <row r="91" spans="2:9" x14ac:dyDescent="0.25">
      <c r="B91" s="1">
        <v>91</v>
      </c>
      <c r="C91" s="106" t="s">
        <v>345</v>
      </c>
      <c r="D91" s="9" t="s">
        <v>289</v>
      </c>
      <c r="E91" s="18">
        <v>2020537</v>
      </c>
      <c r="F91" s="69" t="s">
        <v>10</v>
      </c>
      <c r="G91" s="69">
        <v>2</v>
      </c>
      <c r="H91" s="58"/>
      <c r="I91" s="94"/>
    </row>
    <row r="92" spans="2:9" x14ac:dyDescent="0.25">
      <c r="B92" s="1">
        <v>92</v>
      </c>
      <c r="C92" s="106" t="s">
        <v>346</v>
      </c>
      <c r="D92" s="9" t="s">
        <v>124</v>
      </c>
      <c r="E92" s="18">
        <v>2020538</v>
      </c>
      <c r="F92" s="69" t="s">
        <v>10</v>
      </c>
      <c r="G92" s="69">
        <v>5</v>
      </c>
      <c r="H92" s="58"/>
      <c r="I92" s="94"/>
    </row>
    <row r="93" spans="2:9" x14ac:dyDescent="0.25">
      <c r="B93" s="1">
        <v>93</v>
      </c>
      <c r="C93" s="106" t="s">
        <v>347</v>
      </c>
      <c r="D93" s="9" t="s">
        <v>125</v>
      </c>
      <c r="E93" s="18">
        <v>2020539</v>
      </c>
      <c r="F93" s="69" t="s">
        <v>10</v>
      </c>
      <c r="G93" s="69">
        <v>4</v>
      </c>
      <c r="H93" s="58"/>
      <c r="I93" s="94"/>
    </row>
    <row r="94" spans="2:9" ht="25.5" x14ac:dyDescent="0.25">
      <c r="B94" s="1">
        <v>94</v>
      </c>
      <c r="C94" s="106" t="s">
        <v>348</v>
      </c>
      <c r="D94" s="9" t="s">
        <v>290</v>
      </c>
      <c r="E94" s="18">
        <v>2020535</v>
      </c>
      <c r="F94" s="69" t="s">
        <v>10</v>
      </c>
      <c r="G94" s="69">
        <v>10</v>
      </c>
      <c r="H94" s="58"/>
      <c r="I94" s="94"/>
    </row>
    <row r="95" spans="2:9" ht="25.5" x14ac:dyDescent="0.25">
      <c r="B95" s="1">
        <v>95</v>
      </c>
      <c r="C95" s="106" t="s">
        <v>349</v>
      </c>
      <c r="D95" s="9" t="s">
        <v>291</v>
      </c>
      <c r="E95" s="18">
        <v>2020534</v>
      </c>
      <c r="F95" s="69" t="s">
        <v>10</v>
      </c>
      <c r="G95" s="69">
        <v>10</v>
      </c>
      <c r="H95" s="58"/>
      <c r="I95" s="94"/>
    </row>
    <row r="96" spans="2:9" ht="25.5" x14ac:dyDescent="0.25">
      <c r="B96" s="1">
        <v>96</v>
      </c>
      <c r="C96" s="106" t="s">
        <v>257</v>
      </c>
      <c r="D96" s="9" t="s">
        <v>292</v>
      </c>
      <c r="E96" s="18">
        <v>2020533</v>
      </c>
      <c r="F96" s="69" t="s">
        <v>10</v>
      </c>
      <c r="G96" s="69">
        <v>10</v>
      </c>
      <c r="H96" s="58"/>
      <c r="I96" s="94"/>
    </row>
    <row r="97" spans="2:9" ht="25.5" x14ac:dyDescent="0.25">
      <c r="B97" s="1">
        <v>97</v>
      </c>
      <c r="C97" s="53" t="s">
        <v>293</v>
      </c>
      <c r="D97" s="9" t="s">
        <v>295</v>
      </c>
      <c r="E97" s="18">
        <v>2020536</v>
      </c>
      <c r="F97" s="69" t="s">
        <v>10</v>
      </c>
      <c r="G97" s="69">
        <v>6</v>
      </c>
      <c r="H97" s="58"/>
      <c r="I97" s="94"/>
    </row>
    <row r="98" spans="2:9" ht="25.5" x14ac:dyDescent="0.25">
      <c r="B98" s="1">
        <v>98</v>
      </c>
      <c r="C98" s="53" t="s">
        <v>294</v>
      </c>
      <c r="D98" s="9" t="s">
        <v>296</v>
      </c>
      <c r="E98" s="18">
        <v>2035355</v>
      </c>
      <c r="F98" s="69" t="s">
        <v>10</v>
      </c>
      <c r="G98" s="69">
        <v>10</v>
      </c>
      <c r="H98" s="58"/>
      <c r="I98" s="94"/>
    </row>
    <row r="99" spans="2:9" x14ac:dyDescent="0.25">
      <c r="B99" s="1">
        <v>99</v>
      </c>
      <c r="C99" s="106" t="s">
        <v>350</v>
      </c>
      <c r="D99" s="25" t="s">
        <v>128</v>
      </c>
      <c r="E99" s="11">
        <v>2018303</v>
      </c>
      <c r="F99" s="69" t="s">
        <v>10</v>
      </c>
      <c r="G99" s="69">
        <v>20</v>
      </c>
      <c r="H99" s="58"/>
      <c r="I99" s="94"/>
    </row>
    <row r="100" spans="2:9" x14ac:dyDescent="0.25">
      <c r="B100" s="1">
        <v>100</v>
      </c>
      <c r="C100" s="105" t="s">
        <v>351</v>
      </c>
      <c r="D100" s="25" t="s">
        <v>129</v>
      </c>
      <c r="E100" s="11">
        <v>2018304</v>
      </c>
      <c r="F100" s="69" t="s">
        <v>10</v>
      </c>
      <c r="G100" s="69">
        <v>20</v>
      </c>
      <c r="H100" s="58"/>
      <c r="I100" s="94"/>
    </row>
    <row r="101" spans="2:9" x14ac:dyDescent="0.25">
      <c r="B101" s="1">
        <v>101</v>
      </c>
      <c r="C101" s="105" t="s">
        <v>352</v>
      </c>
      <c r="D101" s="25" t="s">
        <v>130</v>
      </c>
      <c r="E101" s="11">
        <v>2018305</v>
      </c>
      <c r="F101" s="69" t="s">
        <v>10</v>
      </c>
      <c r="G101" s="69">
        <v>20</v>
      </c>
      <c r="H101" s="58"/>
      <c r="I101" s="94"/>
    </row>
    <row r="102" spans="2:9" x14ac:dyDescent="0.25">
      <c r="B102" s="1">
        <v>102</v>
      </c>
      <c r="C102" s="105" t="s">
        <v>353</v>
      </c>
      <c r="D102" s="25" t="s">
        <v>131</v>
      </c>
      <c r="E102" s="11">
        <v>2018306</v>
      </c>
      <c r="F102" s="69" t="s">
        <v>10</v>
      </c>
      <c r="G102" s="69">
        <v>20</v>
      </c>
      <c r="H102" s="58"/>
      <c r="I102" s="94"/>
    </row>
    <row r="103" spans="2:9" x14ac:dyDescent="0.25">
      <c r="B103" s="1">
        <v>103</v>
      </c>
      <c r="C103" s="105" t="s">
        <v>354</v>
      </c>
      <c r="D103" s="25" t="s">
        <v>132</v>
      </c>
      <c r="E103" s="11">
        <v>2018307</v>
      </c>
      <c r="F103" s="69" t="s">
        <v>10</v>
      </c>
      <c r="G103" s="69">
        <v>20</v>
      </c>
      <c r="H103" s="58"/>
      <c r="I103" s="94"/>
    </row>
    <row r="104" spans="2:9" x14ac:dyDescent="0.25">
      <c r="B104" s="1">
        <v>104</v>
      </c>
      <c r="C104" s="105" t="s">
        <v>355</v>
      </c>
      <c r="D104" s="25" t="s">
        <v>128</v>
      </c>
      <c r="E104" s="11">
        <v>2018308</v>
      </c>
      <c r="F104" s="69" t="s">
        <v>10</v>
      </c>
      <c r="G104" s="69">
        <v>20</v>
      </c>
      <c r="H104" s="58"/>
      <c r="I104" s="94"/>
    </row>
    <row r="105" spans="2:9" x14ac:dyDescent="0.25">
      <c r="B105" s="1">
        <v>105</v>
      </c>
      <c r="C105" s="105" t="s">
        <v>356</v>
      </c>
      <c r="D105" s="25" t="s">
        <v>129</v>
      </c>
      <c r="E105" s="11">
        <v>2018309</v>
      </c>
      <c r="F105" s="69" t="s">
        <v>10</v>
      </c>
      <c r="G105" s="69">
        <v>20</v>
      </c>
      <c r="H105" s="58"/>
      <c r="I105" s="94"/>
    </row>
    <row r="106" spans="2:9" x14ac:dyDescent="0.25">
      <c r="B106" s="1">
        <v>106</v>
      </c>
      <c r="C106" s="105" t="s">
        <v>357</v>
      </c>
      <c r="D106" s="25" t="s">
        <v>130</v>
      </c>
      <c r="E106" s="11">
        <v>2018310</v>
      </c>
      <c r="F106" s="69" t="s">
        <v>10</v>
      </c>
      <c r="G106" s="69">
        <v>20</v>
      </c>
      <c r="H106" s="58"/>
      <c r="I106" s="94"/>
    </row>
    <row r="107" spans="2:9" x14ac:dyDescent="0.25">
      <c r="B107" s="1">
        <v>107</v>
      </c>
      <c r="C107" s="105" t="s">
        <v>358</v>
      </c>
      <c r="D107" s="25" t="s">
        <v>131</v>
      </c>
      <c r="E107" s="11">
        <v>2018311</v>
      </c>
      <c r="F107" s="69" t="s">
        <v>10</v>
      </c>
      <c r="G107" s="69">
        <v>20</v>
      </c>
      <c r="H107" s="58"/>
      <c r="I107" s="94"/>
    </row>
    <row r="108" spans="2:9" x14ac:dyDescent="0.25">
      <c r="B108" s="1">
        <v>108</v>
      </c>
      <c r="C108" s="105" t="s">
        <v>258</v>
      </c>
      <c r="D108" s="25" t="s">
        <v>132</v>
      </c>
      <c r="E108" s="11">
        <v>2018312</v>
      </c>
      <c r="F108" s="69" t="s">
        <v>10</v>
      </c>
      <c r="G108" s="69">
        <v>20</v>
      </c>
      <c r="H108" s="58"/>
      <c r="I108" s="94"/>
    </row>
    <row r="109" spans="2:9" x14ac:dyDescent="0.25">
      <c r="B109" s="1">
        <v>109</v>
      </c>
      <c r="C109" s="108" t="s">
        <v>259</v>
      </c>
      <c r="D109" s="25" t="s">
        <v>135</v>
      </c>
      <c r="E109" s="11">
        <v>2018313</v>
      </c>
      <c r="F109" s="69" t="s">
        <v>10</v>
      </c>
      <c r="G109" s="69">
        <v>30</v>
      </c>
      <c r="H109" s="58"/>
      <c r="I109" s="94"/>
    </row>
    <row r="110" spans="2:9" x14ac:dyDescent="0.25">
      <c r="B110" s="1">
        <v>110</v>
      </c>
      <c r="C110" s="108" t="s">
        <v>260</v>
      </c>
      <c r="D110" s="25" t="s">
        <v>129</v>
      </c>
      <c r="E110" s="11">
        <v>2018314</v>
      </c>
      <c r="F110" s="69" t="s">
        <v>10</v>
      </c>
      <c r="G110" s="69">
        <v>30</v>
      </c>
      <c r="H110" s="58"/>
      <c r="I110" s="94"/>
    </row>
    <row r="111" spans="2:9" x14ac:dyDescent="0.25">
      <c r="B111" s="1">
        <v>111</v>
      </c>
      <c r="C111" s="103" t="s">
        <v>136</v>
      </c>
      <c r="D111" s="25" t="s">
        <v>131</v>
      </c>
      <c r="E111" s="11">
        <v>2018315</v>
      </c>
      <c r="F111" s="69" t="s">
        <v>10</v>
      </c>
      <c r="G111" s="69">
        <v>20</v>
      </c>
      <c r="H111" s="58"/>
      <c r="I111" s="94"/>
    </row>
    <row r="112" spans="2:9" x14ac:dyDescent="0.25">
      <c r="B112" s="1">
        <v>112</v>
      </c>
      <c r="C112" s="108" t="s">
        <v>261</v>
      </c>
      <c r="D112" s="25" t="s">
        <v>139</v>
      </c>
      <c r="E112" s="11">
        <v>2007983</v>
      </c>
      <c r="F112" s="69" t="s">
        <v>10</v>
      </c>
      <c r="G112" s="69">
        <v>800</v>
      </c>
      <c r="H112" s="58"/>
      <c r="I112" s="94"/>
    </row>
    <row r="113" spans="2:11" x14ac:dyDescent="0.25">
      <c r="B113" s="1">
        <v>113</v>
      </c>
      <c r="C113" s="108" t="s">
        <v>262</v>
      </c>
      <c r="D113" s="25" t="s">
        <v>319</v>
      </c>
      <c r="E113" s="11">
        <v>2033114</v>
      </c>
      <c r="F113" s="69" t="s">
        <v>10</v>
      </c>
      <c r="G113" s="69">
        <v>400</v>
      </c>
      <c r="H113" s="58"/>
      <c r="I113" s="94"/>
    </row>
    <row r="114" spans="2:11" x14ac:dyDescent="0.25">
      <c r="B114" s="1">
        <v>114</v>
      </c>
      <c r="C114" s="108" t="s">
        <v>263</v>
      </c>
      <c r="D114" s="25" t="s">
        <v>140</v>
      </c>
      <c r="E114" s="11">
        <v>2007982</v>
      </c>
      <c r="F114" s="69" t="s">
        <v>10</v>
      </c>
      <c r="G114" s="69">
        <v>240</v>
      </c>
      <c r="H114" s="58"/>
      <c r="I114" s="94"/>
      <c r="K114" s="81"/>
    </row>
    <row r="115" spans="2:11" x14ac:dyDescent="0.25">
      <c r="B115" s="1">
        <v>115</v>
      </c>
      <c r="C115" s="108" t="s">
        <v>264</v>
      </c>
      <c r="D115" s="25" t="s">
        <v>141</v>
      </c>
      <c r="E115" s="11">
        <v>2016648</v>
      </c>
      <c r="F115" s="69" t="s">
        <v>10</v>
      </c>
      <c r="G115" s="69">
        <v>1500</v>
      </c>
      <c r="H115" s="58"/>
      <c r="I115" s="94"/>
    </row>
    <row r="116" spans="2:11" x14ac:dyDescent="0.25">
      <c r="B116" s="1">
        <v>116</v>
      </c>
      <c r="C116" s="108" t="s">
        <v>265</v>
      </c>
      <c r="D116" s="25" t="s">
        <v>142</v>
      </c>
      <c r="E116" s="17">
        <v>2020499</v>
      </c>
      <c r="F116" s="69" t="s">
        <v>10</v>
      </c>
      <c r="G116" s="69">
        <v>2</v>
      </c>
      <c r="H116" s="58"/>
      <c r="I116" s="94"/>
    </row>
    <row r="117" spans="2:11" x14ac:dyDescent="0.25">
      <c r="B117" s="1">
        <v>117</v>
      </c>
      <c r="C117" s="108" t="s">
        <v>266</v>
      </c>
      <c r="D117" s="25" t="s">
        <v>143</v>
      </c>
      <c r="E117" s="17">
        <v>2020500</v>
      </c>
      <c r="F117" s="69" t="s">
        <v>10</v>
      </c>
      <c r="G117" s="69">
        <v>4</v>
      </c>
      <c r="H117" s="58"/>
      <c r="I117" s="94"/>
    </row>
    <row r="118" spans="2:11" x14ac:dyDescent="0.25">
      <c r="B118" s="1">
        <v>118</v>
      </c>
      <c r="C118" s="50" t="s">
        <v>267</v>
      </c>
      <c r="D118" s="25" t="s">
        <v>146</v>
      </c>
      <c r="E118" s="11">
        <v>2017205</v>
      </c>
      <c r="F118" s="69" t="s">
        <v>10</v>
      </c>
      <c r="G118" s="69">
        <v>300</v>
      </c>
      <c r="H118" s="58"/>
      <c r="I118" s="94"/>
    </row>
    <row r="119" spans="2:11" x14ac:dyDescent="0.25">
      <c r="B119" s="1">
        <v>119</v>
      </c>
      <c r="C119" s="50" t="s">
        <v>268</v>
      </c>
      <c r="D119" s="25" t="s">
        <v>147</v>
      </c>
      <c r="E119" s="11">
        <v>2017204</v>
      </c>
      <c r="F119" s="69" t="s">
        <v>10</v>
      </c>
      <c r="G119" s="69">
        <v>400</v>
      </c>
      <c r="H119" s="58"/>
      <c r="I119" s="94"/>
    </row>
    <row r="120" spans="2:11" ht="25.5" x14ac:dyDescent="0.25">
      <c r="B120" s="1">
        <v>120</v>
      </c>
      <c r="C120" s="50" t="s">
        <v>269</v>
      </c>
      <c r="D120" s="27" t="s">
        <v>314</v>
      </c>
      <c r="E120" s="8">
        <v>2008003</v>
      </c>
      <c r="F120" s="69" t="s">
        <v>19</v>
      </c>
      <c r="G120" s="69">
        <v>800</v>
      </c>
      <c r="H120" s="58"/>
      <c r="I120" s="94"/>
    </row>
    <row r="121" spans="2:11" x14ac:dyDescent="0.25">
      <c r="B121" s="1">
        <v>121</v>
      </c>
      <c r="C121" s="50" t="s">
        <v>270</v>
      </c>
      <c r="D121" s="25" t="s">
        <v>152</v>
      </c>
      <c r="E121" s="11">
        <v>2018110</v>
      </c>
      <c r="F121" s="69" t="s">
        <v>10</v>
      </c>
      <c r="G121" s="69">
        <v>400</v>
      </c>
      <c r="H121" s="58"/>
      <c r="I121" s="94"/>
    </row>
    <row r="122" spans="2:11" x14ac:dyDescent="0.25">
      <c r="B122" s="1">
        <v>122</v>
      </c>
      <c r="C122" s="23" t="s">
        <v>374</v>
      </c>
      <c r="D122" s="25" t="s">
        <v>153</v>
      </c>
      <c r="E122" s="11">
        <v>2018320</v>
      </c>
      <c r="F122" s="69" t="s">
        <v>10</v>
      </c>
      <c r="G122" s="69">
        <v>300</v>
      </c>
      <c r="H122" s="58"/>
      <c r="I122" s="94"/>
    </row>
    <row r="123" spans="2:11" x14ac:dyDescent="0.25">
      <c r="B123" s="1">
        <v>123</v>
      </c>
      <c r="C123" s="50" t="s">
        <v>271</v>
      </c>
      <c r="D123" s="25" t="s">
        <v>156</v>
      </c>
      <c r="E123" s="11">
        <v>2018316</v>
      </c>
      <c r="F123" s="75" t="s">
        <v>10</v>
      </c>
      <c r="G123" s="69">
        <v>100</v>
      </c>
      <c r="H123" s="58"/>
      <c r="I123" s="94"/>
    </row>
    <row r="124" spans="2:11" x14ac:dyDescent="0.25">
      <c r="B124" s="1">
        <v>124</v>
      </c>
      <c r="C124" s="23" t="s">
        <v>322</v>
      </c>
      <c r="D124" s="25" t="s">
        <v>157</v>
      </c>
      <c r="E124" s="11">
        <v>2006782</v>
      </c>
      <c r="F124" s="75" t="s">
        <v>10</v>
      </c>
      <c r="G124" s="69">
        <v>400</v>
      </c>
      <c r="H124" s="58"/>
      <c r="I124" s="94"/>
    </row>
    <row r="125" spans="2:11" x14ac:dyDescent="0.25">
      <c r="B125" s="1">
        <v>125</v>
      </c>
      <c r="C125" s="50" t="s">
        <v>272</v>
      </c>
      <c r="D125" s="25" t="s">
        <v>158</v>
      </c>
      <c r="E125" s="11">
        <v>2006783</v>
      </c>
      <c r="F125" s="75" t="s">
        <v>10</v>
      </c>
      <c r="G125" s="69">
        <v>200</v>
      </c>
      <c r="H125" s="58"/>
      <c r="I125" s="94"/>
    </row>
    <row r="126" spans="2:11" x14ac:dyDescent="0.25">
      <c r="B126" s="1">
        <v>126</v>
      </c>
      <c r="C126" s="50" t="s">
        <v>273</v>
      </c>
      <c r="D126" s="25" t="s">
        <v>159</v>
      </c>
      <c r="E126" s="11">
        <v>2006786</v>
      </c>
      <c r="F126" s="75" t="s">
        <v>10</v>
      </c>
      <c r="G126" s="69">
        <v>900</v>
      </c>
      <c r="H126" s="58"/>
      <c r="I126" s="94"/>
    </row>
    <row r="127" spans="2:11" x14ac:dyDescent="0.25">
      <c r="B127" s="1">
        <v>127</v>
      </c>
      <c r="C127" s="110" t="s">
        <v>274</v>
      </c>
      <c r="D127" s="25" t="s">
        <v>160</v>
      </c>
      <c r="E127" s="11">
        <v>2006785</v>
      </c>
      <c r="F127" s="75" t="s">
        <v>10</v>
      </c>
      <c r="G127" s="69">
        <v>60</v>
      </c>
      <c r="H127" s="58"/>
      <c r="I127" s="94"/>
    </row>
    <row r="128" spans="2:11" x14ac:dyDescent="0.25">
      <c r="B128" s="1">
        <v>128</v>
      </c>
      <c r="C128" s="110" t="s">
        <v>275</v>
      </c>
      <c r="D128" s="25" t="s">
        <v>161</v>
      </c>
      <c r="E128" s="11">
        <v>2018317</v>
      </c>
      <c r="F128" s="75" t="s">
        <v>10</v>
      </c>
      <c r="G128" s="69">
        <v>60</v>
      </c>
      <c r="H128" s="58"/>
      <c r="I128" s="94"/>
    </row>
    <row r="129" spans="2:11" x14ac:dyDescent="0.25">
      <c r="B129" s="1">
        <v>129</v>
      </c>
      <c r="C129" s="110" t="s">
        <v>276</v>
      </c>
      <c r="D129" s="25" t="s">
        <v>162</v>
      </c>
      <c r="E129" s="11">
        <v>2018318</v>
      </c>
      <c r="F129" s="75" t="s">
        <v>10</v>
      </c>
      <c r="G129" s="69">
        <v>60</v>
      </c>
      <c r="H129" s="58"/>
      <c r="I129" s="94"/>
    </row>
    <row r="130" spans="2:11" ht="26.25" x14ac:dyDescent="0.25">
      <c r="B130" s="1">
        <v>130</v>
      </c>
      <c r="C130" s="110" t="s">
        <v>325</v>
      </c>
      <c r="D130" s="51" t="s">
        <v>323</v>
      </c>
      <c r="E130" s="18">
        <v>2016688</v>
      </c>
      <c r="F130" s="75" t="s">
        <v>10</v>
      </c>
      <c r="G130" s="69">
        <v>16</v>
      </c>
      <c r="H130" s="58"/>
      <c r="I130" s="94"/>
    </row>
    <row r="131" spans="2:11" ht="25.5" x14ac:dyDescent="0.25">
      <c r="B131" s="1">
        <v>131</v>
      </c>
      <c r="C131" s="52" t="s">
        <v>326</v>
      </c>
      <c r="D131" s="27" t="s">
        <v>324</v>
      </c>
      <c r="E131" s="18">
        <v>2016689</v>
      </c>
      <c r="F131" s="75" t="s">
        <v>10</v>
      </c>
      <c r="G131" s="69">
        <v>20</v>
      </c>
      <c r="H131" s="58"/>
      <c r="I131" s="94"/>
    </row>
    <row r="132" spans="2:11" x14ac:dyDescent="0.25">
      <c r="B132" s="1">
        <v>132</v>
      </c>
      <c r="C132" s="52" t="s">
        <v>373</v>
      </c>
      <c r="D132" s="25" t="s">
        <v>167</v>
      </c>
      <c r="E132" s="11">
        <v>2006826</v>
      </c>
      <c r="F132" s="69" t="s">
        <v>19</v>
      </c>
      <c r="G132" s="69">
        <v>1</v>
      </c>
      <c r="H132" s="58"/>
      <c r="I132" s="94"/>
    </row>
    <row r="133" spans="2:11" s="2" customFormat="1" x14ac:dyDescent="0.2">
      <c r="B133" s="1">
        <v>133</v>
      </c>
      <c r="C133" s="52" t="s">
        <v>369</v>
      </c>
      <c r="D133" s="25" t="s">
        <v>171</v>
      </c>
      <c r="E133" s="11">
        <v>2007638</v>
      </c>
      <c r="F133" s="69" t="s">
        <v>10</v>
      </c>
      <c r="G133" s="69">
        <v>64</v>
      </c>
      <c r="H133" s="58"/>
      <c r="I133" s="94"/>
      <c r="K133" s="83"/>
    </row>
    <row r="134" spans="2:11" x14ac:dyDescent="0.25">
      <c r="B134" s="1">
        <v>134</v>
      </c>
      <c r="C134" s="52" t="s">
        <v>370</v>
      </c>
      <c r="D134" s="25" t="s">
        <v>172</v>
      </c>
      <c r="E134" s="11">
        <v>2008337</v>
      </c>
      <c r="F134" s="69" t="s">
        <v>10</v>
      </c>
      <c r="G134" s="69">
        <v>100</v>
      </c>
      <c r="H134" s="58"/>
      <c r="I134" s="94"/>
    </row>
    <row r="135" spans="2:11" x14ac:dyDescent="0.25">
      <c r="B135" s="1">
        <v>135</v>
      </c>
      <c r="C135" s="52" t="s">
        <v>371</v>
      </c>
      <c r="D135" s="25" t="s">
        <v>173</v>
      </c>
      <c r="E135" s="11">
        <v>2006533</v>
      </c>
      <c r="F135" s="69" t="s">
        <v>10</v>
      </c>
      <c r="G135" s="69">
        <v>20</v>
      </c>
      <c r="H135" s="58"/>
      <c r="I135" s="94"/>
    </row>
    <row r="136" spans="2:11" x14ac:dyDescent="0.25">
      <c r="B136" s="1">
        <v>136</v>
      </c>
      <c r="C136" s="114" t="s">
        <v>372</v>
      </c>
      <c r="D136" s="25" t="s">
        <v>174</v>
      </c>
      <c r="E136" s="11">
        <v>2018321</v>
      </c>
      <c r="F136" s="69" t="s">
        <v>10</v>
      </c>
      <c r="G136" s="69">
        <v>20</v>
      </c>
      <c r="H136" s="58"/>
      <c r="I136" s="94"/>
    </row>
    <row r="137" spans="2:11" x14ac:dyDescent="0.25">
      <c r="B137" s="1">
        <v>137</v>
      </c>
      <c r="C137" s="114" t="s">
        <v>368</v>
      </c>
      <c r="D137" s="25" t="s">
        <v>174</v>
      </c>
      <c r="E137" s="11">
        <v>2018322</v>
      </c>
      <c r="F137" s="69" t="s">
        <v>10</v>
      </c>
      <c r="G137" s="69">
        <v>20</v>
      </c>
      <c r="H137" s="58"/>
      <c r="I137" s="94"/>
    </row>
    <row r="138" spans="2:11" x14ac:dyDescent="0.25">
      <c r="B138" s="1">
        <v>138</v>
      </c>
      <c r="C138" s="114" t="s">
        <v>367</v>
      </c>
      <c r="D138" s="25" t="s">
        <v>175</v>
      </c>
      <c r="E138" s="11">
        <v>2006531</v>
      </c>
      <c r="F138" s="69" t="s">
        <v>10</v>
      </c>
      <c r="G138" s="69">
        <v>40</v>
      </c>
      <c r="H138" s="58"/>
      <c r="I138" s="94"/>
    </row>
    <row r="139" spans="2:11" x14ac:dyDescent="0.25">
      <c r="B139" s="1">
        <v>139</v>
      </c>
      <c r="C139" s="114" t="s">
        <v>366</v>
      </c>
      <c r="D139" s="25" t="s">
        <v>176</v>
      </c>
      <c r="E139" s="11">
        <v>2006795</v>
      </c>
      <c r="F139" s="69" t="s">
        <v>10</v>
      </c>
      <c r="G139" s="69">
        <v>32</v>
      </c>
      <c r="H139" s="58"/>
      <c r="I139" s="94"/>
    </row>
    <row r="140" spans="2:11" x14ac:dyDescent="0.25">
      <c r="B140" s="1">
        <v>140</v>
      </c>
      <c r="C140" s="114" t="s">
        <v>384</v>
      </c>
      <c r="D140" s="25" t="s">
        <v>386</v>
      </c>
      <c r="E140" s="38">
        <v>2008336</v>
      </c>
      <c r="F140" s="69" t="s">
        <v>10</v>
      </c>
      <c r="G140" s="69">
        <v>100</v>
      </c>
      <c r="H140" s="58"/>
      <c r="I140" s="94"/>
    </row>
    <row r="141" spans="2:11" x14ac:dyDescent="0.25">
      <c r="B141" s="1">
        <v>141</v>
      </c>
      <c r="C141" s="114" t="s">
        <v>385</v>
      </c>
      <c r="D141" s="25" t="s">
        <v>387</v>
      </c>
      <c r="E141" s="121">
        <v>2018387</v>
      </c>
      <c r="F141" s="69" t="s">
        <v>10</v>
      </c>
      <c r="G141" s="69">
        <v>100</v>
      </c>
      <c r="H141" s="58"/>
      <c r="I141" s="94"/>
    </row>
    <row r="142" spans="2:11" x14ac:dyDescent="0.25">
      <c r="B142" s="1">
        <v>142</v>
      </c>
      <c r="C142" s="114" t="s">
        <v>364</v>
      </c>
      <c r="D142" s="25" t="s">
        <v>179</v>
      </c>
      <c r="E142" s="11">
        <v>2017829</v>
      </c>
      <c r="F142" s="69" t="s">
        <v>10</v>
      </c>
      <c r="G142" s="69">
        <v>12</v>
      </c>
      <c r="H142" s="58"/>
      <c r="I142" s="94"/>
    </row>
    <row r="143" spans="2:11" x14ac:dyDescent="0.25">
      <c r="B143" s="1">
        <v>143</v>
      </c>
      <c r="C143" s="114" t="s">
        <v>365</v>
      </c>
      <c r="D143" s="25" t="s">
        <v>180</v>
      </c>
      <c r="E143" s="11">
        <v>2017828</v>
      </c>
      <c r="F143" s="69" t="s">
        <v>10</v>
      </c>
      <c r="G143" s="69">
        <v>24</v>
      </c>
      <c r="H143" s="58"/>
      <c r="I143" s="94"/>
    </row>
    <row r="144" spans="2:11" x14ac:dyDescent="0.25">
      <c r="B144" s="1">
        <v>144</v>
      </c>
      <c r="C144" s="114" t="s">
        <v>362</v>
      </c>
      <c r="D144" s="25" t="s">
        <v>65</v>
      </c>
      <c r="E144" s="11">
        <v>2018323</v>
      </c>
      <c r="F144" s="69" t="s">
        <v>10</v>
      </c>
      <c r="G144" s="69">
        <v>6</v>
      </c>
      <c r="H144" s="58"/>
      <c r="I144" s="94"/>
    </row>
    <row r="145" spans="2:11" x14ac:dyDescent="0.25">
      <c r="B145" s="1">
        <v>145</v>
      </c>
      <c r="C145" s="103" t="s">
        <v>363</v>
      </c>
      <c r="D145" s="25" t="s">
        <v>66</v>
      </c>
      <c r="E145" s="11">
        <v>2018324</v>
      </c>
      <c r="F145" s="69" t="s">
        <v>10</v>
      </c>
      <c r="G145" s="69">
        <v>6</v>
      </c>
      <c r="H145" s="58"/>
      <c r="I145" s="94"/>
    </row>
    <row r="146" spans="2:11" s="7" customFormat="1" x14ac:dyDescent="0.25">
      <c r="B146" s="1">
        <v>146</v>
      </c>
      <c r="C146" s="54" t="s">
        <v>408</v>
      </c>
      <c r="D146" s="9" t="s">
        <v>435</v>
      </c>
      <c r="E146" s="101">
        <v>2016227</v>
      </c>
      <c r="F146" s="69" t="s">
        <v>10</v>
      </c>
      <c r="G146" s="69">
        <v>15</v>
      </c>
      <c r="H146" s="58"/>
      <c r="I146" s="94"/>
      <c r="K146" s="82"/>
    </row>
    <row r="147" spans="2:11" s="7" customFormat="1" x14ac:dyDescent="0.25">
      <c r="B147" s="1">
        <v>147</v>
      </c>
      <c r="C147" s="103" t="s">
        <v>407</v>
      </c>
      <c r="D147" s="25" t="s">
        <v>185</v>
      </c>
      <c r="E147" s="11">
        <v>2006758</v>
      </c>
      <c r="F147" s="69" t="s">
        <v>10</v>
      </c>
      <c r="G147" s="69">
        <v>48</v>
      </c>
      <c r="H147" s="58"/>
      <c r="I147" s="94"/>
      <c r="K147" s="82"/>
    </row>
    <row r="148" spans="2:11" x14ac:dyDescent="0.25">
      <c r="B148" s="1">
        <v>148</v>
      </c>
      <c r="C148" s="103" t="s">
        <v>406</v>
      </c>
      <c r="D148" s="25" t="s">
        <v>184</v>
      </c>
      <c r="E148" s="11">
        <v>2006853</v>
      </c>
      <c r="F148" s="69" t="s">
        <v>10</v>
      </c>
      <c r="G148" s="69">
        <v>24</v>
      </c>
      <c r="H148" s="58"/>
      <c r="I148" s="94"/>
    </row>
    <row r="149" spans="2:11" x14ac:dyDescent="0.25">
      <c r="B149" s="1">
        <v>149</v>
      </c>
      <c r="C149" s="103" t="s">
        <v>359</v>
      </c>
      <c r="D149" s="25" t="s">
        <v>186</v>
      </c>
      <c r="E149" s="11">
        <v>2018325</v>
      </c>
      <c r="F149" s="69" t="s">
        <v>10</v>
      </c>
      <c r="G149" s="69">
        <v>48</v>
      </c>
      <c r="H149" s="58"/>
      <c r="I149" s="94"/>
    </row>
    <row r="150" spans="2:11" x14ac:dyDescent="0.25">
      <c r="B150" s="1">
        <v>150</v>
      </c>
      <c r="C150" s="103" t="s">
        <v>360</v>
      </c>
      <c r="D150" s="25" t="s">
        <v>299</v>
      </c>
      <c r="E150" s="11">
        <v>2006798</v>
      </c>
      <c r="F150" s="69" t="s">
        <v>10</v>
      </c>
      <c r="G150" s="69">
        <v>12</v>
      </c>
      <c r="H150" s="58"/>
      <c r="I150" s="94"/>
    </row>
    <row r="151" spans="2:11" x14ac:dyDescent="0.25">
      <c r="B151" s="1">
        <v>151</v>
      </c>
      <c r="C151" s="103" t="s">
        <v>361</v>
      </c>
      <c r="D151" s="25" t="s">
        <v>300</v>
      </c>
      <c r="E151" s="11">
        <v>2041872</v>
      </c>
      <c r="F151" s="69" t="s">
        <v>10</v>
      </c>
      <c r="G151" s="69">
        <v>12</v>
      </c>
      <c r="H151" s="58"/>
      <c r="I151" s="94"/>
    </row>
    <row r="152" spans="2:11" x14ac:dyDescent="0.25">
      <c r="B152" s="1">
        <v>152</v>
      </c>
      <c r="C152" s="103" t="s">
        <v>395</v>
      </c>
      <c r="D152" s="25" t="s">
        <v>189</v>
      </c>
      <c r="E152" s="17">
        <v>2017860</v>
      </c>
      <c r="F152" s="69" t="s">
        <v>10</v>
      </c>
      <c r="G152" s="69">
        <v>4</v>
      </c>
      <c r="H152" s="58"/>
      <c r="I152" s="94"/>
    </row>
    <row r="153" spans="2:11" x14ac:dyDescent="0.25">
      <c r="B153" s="1">
        <v>153</v>
      </c>
      <c r="C153" s="103" t="s">
        <v>396</v>
      </c>
      <c r="D153" s="25" t="s">
        <v>190</v>
      </c>
      <c r="E153" s="17">
        <v>2019493</v>
      </c>
      <c r="F153" s="69" t="s">
        <v>10</v>
      </c>
      <c r="G153" s="69">
        <v>8</v>
      </c>
      <c r="H153" s="58"/>
      <c r="I153" s="94"/>
    </row>
    <row r="154" spans="2:11" x14ac:dyDescent="0.25">
      <c r="B154" s="1">
        <v>154</v>
      </c>
      <c r="C154" s="102" t="s">
        <v>397</v>
      </c>
      <c r="D154" s="25" t="s">
        <v>191</v>
      </c>
      <c r="E154" s="17">
        <v>2006394</v>
      </c>
      <c r="F154" s="69" t="s">
        <v>10</v>
      </c>
      <c r="G154" s="69">
        <v>40</v>
      </c>
      <c r="H154" s="58"/>
      <c r="I154" s="94"/>
    </row>
    <row r="155" spans="2:11" x14ac:dyDescent="0.25">
      <c r="B155" s="1">
        <v>155</v>
      </c>
      <c r="C155" s="102" t="s">
        <v>398</v>
      </c>
      <c r="D155" s="48" t="s">
        <v>192</v>
      </c>
      <c r="E155" s="18">
        <v>2020383</v>
      </c>
      <c r="F155" s="69" t="s">
        <v>19</v>
      </c>
      <c r="G155" s="69">
        <v>6</v>
      </c>
      <c r="H155" s="58"/>
      <c r="I155" s="98"/>
    </row>
    <row r="156" spans="2:11" x14ac:dyDescent="0.25">
      <c r="B156" s="1">
        <v>156</v>
      </c>
      <c r="C156" s="102" t="s">
        <v>399</v>
      </c>
      <c r="D156" s="25" t="s">
        <v>197</v>
      </c>
      <c r="E156" s="18">
        <v>2020477</v>
      </c>
      <c r="F156" s="69" t="s">
        <v>10</v>
      </c>
      <c r="G156" s="69">
        <v>6</v>
      </c>
      <c r="H156" s="58"/>
      <c r="I156" s="98"/>
    </row>
    <row r="157" spans="2:11" x14ac:dyDescent="0.25">
      <c r="B157" s="1">
        <v>157</v>
      </c>
      <c r="C157" s="102" t="s">
        <v>409</v>
      </c>
      <c r="D157" s="25" t="s">
        <v>198</v>
      </c>
      <c r="E157" s="18">
        <v>2006395</v>
      </c>
      <c r="F157" s="69" t="s">
        <v>10</v>
      </c>
      <c r="G157" s="69">
        <v>6</v>
      </c>
      <c r="H157" s="58"/>
      <c r="I157" s="98"/>
    </row>
    <row r="158" spans="2:11" ht="16.5" x14ac:dyDescent="0.25">
      <c r="B158" s="1">
        <v>158</v>
      </c>
      <c r="C158" s="102" t="s">
        <v>400</v>
      </c>
      <c r="D158" s="25" t="s">
        <v>388</v>
      </c>
      <c r="E158" s="39">
        <v>2016179</v>
      </c>
      <c r="F158" s="69" t="s">
        <v>10</v>
      </c>
      <c r="G158" s="69">
        <v>100</v>
      </c>
      <c r="H158" s="58"/>
      <c r="I158" s="98"/>
    </row>
    <row r="159" spans="2:11" ht="16.5" x14ac:dyDescent="0.25">
      <c r="B159" s="1">
        <v>159</v>
      </c>
      <c r="C159" s="102" t="s">
        <v>401</v>
      </c>
      <c r="D159" s="25" t="s">
        <v>389</v>
      </c>
      <c r="E159" s="39">
        <v>8004724</v>
      </c>
      <c r="F159" s="69" t="s">
        <v>10</v>
      </c>
      <c r="G159" s="69">
        <v>120</v>
      </c>
      <c r="H159" s="58"/>
      <c r="I159" s="98"/>
    </row>
    <row r="160" spans="2:11" ht="17.25" thickBot="1" x14ac:dyDescent="0.3">
      <c r="B160" s="1">
        <v>160</v>
      </c>
      <c r="C160" s="115" t="s">
        <v>402</v>
      </c>
      <c r="D160" s="86" t="s">
        <v>390</v>
      </c>
      <c r="E160" s="87">
        <v>8004725</v>
      </c>
      <c r="F160" s="71" t="s">
        <v>10</v>
      </c>
      <c r="G160" s="71">
        <v>100</v>
      </c>
      <c r="H160" s="88"/>
      <c r="I160" s="99"/>
    </row>
    <row r="161" spans="1:11" ht="24.75" thickBot="1" x14ac:dyDescent="0.3">
      <c r="B161" s="90" t="s">
        <v>403</v>
      </c>
      <c r="C161" s="37" t="s">
        <v>6</v>
      </c>
      <c r="D161" s="92" t="s">
        <v>404</v>
      </c>
      <c r="E161" s="116" t="s">
        <v>6</v>
      </c>
      <c r="F161" s="91"/>
      <c r="G161" s="117" t="s">
        <v>6</v>
      </c>
      <c r="H161" s="118" t="s">
        <v>437</v>
      </c>
      <c r="I161" s="119"/>
    </row>
    <row r="162" spans="1:11" ht="15.75" thickBot="1" x14ac:dyDescent="0.3">
      <c r="B162" s="40" t="s">
        <v>8</v>
      </c>
      <c r="C162" s="21" t="s">
        <v>405</v>
      </c>
      <c r="D162" s="41" t="s">
        <v>440</v>
      </c>
      <c r="E162" s="44" t="s">
        <v>6</v>
      </c>
      <c r="F162" s="70" t="s">
        <v>434</v>
      </c>
      <c r="G162" s="70">
        <v>900</v>
      </c>
      <c r="H162" s="58"/>
      <c r="I162" s="100"/>
      <c r="K162" s="78">
        <f>I162+I163</f>
        <v>0</v>
      </c>
    </row>
    <row r="163" spans="1:11" ht="15.75" thickBot="1" x14ac:dyDescent="0.3">
      <c r="B163" s="42" t="s">
        <v>11</v>
      </c>
      <c r="C163" s="22" t="s">
        <v>410</v>
      </c>
      <c r="D163" s="43" t="s">
        <v>411</v>
      </c>
      <c r="E163" s="45" t="s">
        <v>6</v>
      </c>
      <c r="F163" s="71" t="s">
        <v>436</v>
      </c>
      <c r="G163" s="71">
        <v>2000</v>
      </c>
      <c r="H163" s="58"/>
      <c r="I163" s="99"/>
    </row>
    <row r="164" spans="1:11" ht="15.75" thickBot="1" x14ac:dyDescent="0.3">
      <c r="A164" s="5"/>
      <c r="B164" s="33"/>
      <c r="C164" s="33"/>
      <c r="D164" s="34"/>
      <c r="E164" s="35"/>
      <c r="F164" s="72"/>
      <c r="G164" s="72"/>
      <c r="H164" s="62"/>
      <c r="I164" s="64"/>
      <c r="J164" s="10"/>
      <c r="K164" s="77"/>
    </row>
    <row r="165" spans="1:11" ht="15.75" thickBot="1" x14ac:dyDescent="0.3">
      <c r="A165" s="10"/>
      <c r="B165" s="6"/>
      <c r="C165" s="13"/>
      <c r="D165" s="29"/>
      <c r="E165" s="19"/>
      <c r="F165" s="73"/>
      <c r="G165" s="72"/>
      <c r="H165" s="63"/>
      <c r="I165" s="67"/>
      <c r="J165" s="10"/>
      <c r="K165" s="77"/>
    </row>
    <row r="166" spans="1:11" ht="15.75" thickBot="1" x14ac:dyDescent="0.3">
      <c r="B166" s="400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_23.3.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Topalov</dc:creator>
  <cp:lastModifiedBy>Dimitar Topalov</cp:lastModifiedBy>
  <cp:lastPrinted>2017-12-11T11:02:22Z</cp:lastPrinted>
  <dcterms:created xsi:type="dcterms:W3CDTF">2013-07-05T12:09:37Z</dcterms:created>
  <dcterms:modified xsi:type="dcterms:W3CDTF">2017-12-13T09:00:55Z</dcterms:modified>
</cp:coreProperties>
</file>